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ćwiczenie 1" sheetId="1" r:id="rId1"/>
    <sheet name="ćwiczenie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gimnazjum</author>
    <author>glowacki</author>
  </authors>
  <commentList>
    <comment ref="E3" authorId="0">
      <text>
        <r>
          <rPr>
            <b/>
            <sz val="8"/>
            <rFont val="Tahoma"/>
            <family val="2"/>
          </rPr>
          <t>gimnazjum:</t>
        </r>
        <r>
          <rPr>
            <sz val="8"/>
            <rFont val="Tahoma"/>
            <family val="2"/>
          </rPr>
          <t xml:space="preserve">
kolejność przedmiotów ustalamy wg naszych potrzeb</t>
        </r>
      </text>
    </comment>
    <comment ref="Q4" authorId="1">
      <text>
        <r>
          <rPr>
            <b/>
            <sz val="8"/>
            <rFont val="Tahoma"/>
            <family val="2"/>
          </rPr>
          <t>Uwaga:
w tym miejscu musisz w edycji formuły ,,średnia" wymazać liczbę domyślną przedmiotów ,,14" i wpisać właściwą dla danego rocznika a następnie skopiuj poprawioną formułe na pozostałych uczniów</t>
        </r>
        <r>
          <rPr>
            <sz val="8"/>
            <rFont val="Tahoma"/>
            <family val="2"/>
          </rPr>
          <t xml:space="preserve">
</t>
        </r>
      </text>
    </comment>
    <comment ref="U29" authorId="1">
      <text>
        <r>
          <rPr>
            <b/>
            <sz val="8"/>
            <rFont val="Tahoma"/>
            <family val="2"/>
          </rPr>
          <t>uwaga:
pamiętaj zastąpić w formule średniej liczbę domyślną uczniów ,,33" poprawną ilością uczniów twojej klasy</t>
        </r>
        <r>
          <rPr>
            <sz val="8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8"/>
            <rFont val="Tahoma"/>
            <family val="2"/>
          </rPr>
          <t>uwaga:
pamiętaj zamienić w formule domyślną liczbę uczniów ,,33" na prawidłową ilość uczniów wpisanych w arkusz a następnie skopiuj poprawioną formułe dla pozostałych przedmiotów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glowacki</author>
  </authors>
  <commentList>
    <comment ref="Q4" authorId="0">
      <text>
        <r>
          <rPr>
            <b/>
            <sz val="8"/>
            <rFont val="Tahoma"/>
            <family val="2"/>
          </rPr>
          <t>Uwaga:
w tym miejscu musisz w edycji formuły ,,średnia" wymazać liczbę domyślną przedmiotów ,,14" i wpisać właściwą dla danego rocznika a następnie skopiuj poprawioną formułe na pozostałych uczniów</t>
        </r>
        <r>
          <rPr>
            <sz val="8"/>
            <rFont val="Tahoma"/>
            <family val="2"/>
          </rPr>
          <t xml:space="preserve">
</t>
        </r>
      </text>
    </comment>
    <comment ref="U29" authorId="0">
      <text>
        <r>
          <rPr>
            <b/>
            <sz val="8"/>
            <rFont val="Tahoma"/>
            <family val="2"/>
          </rPr>
          <t>uwaga:
pamiętaj zastąpić w formule średniej liczbę domyślną uczniów ,,33" poprawną ilością uczniów twojej klasy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uwaga:
pamiętaj zamienić w formule domyślną liczbę uczniów ,,33" na prawidłową ilość uczniów wpisanych w arkusz a następnie skopiuj poprawioną formułe dla pozostałych przedmiotów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<sst xmlns="http://schemas.openxmlformats.org/spreadsheetml/2006/main" count="228" uniqueCount="90">
  <si>
    <t>Klasa: I D</t>
  </si>
  <si>
    <t>Przedmioty</t>
  </si>
  <si>
    <t>numer ucznia</t>
  </si>
  <si>
    <t>Nazwisko i imię ucznia</t>
  </si>
  <si>
    <t xml:space="preserve">  zachowanie</t>
  </si>
  <si>
    <t>religia</t>
  </si>
  <si>
    <t>J. polski</t>
  </si>
  <si>
    <t>J. angielski</t>
  </si>
  <si>
    <t>J. niemiecki</t>
  </si>
  <si>
    <t>Historia</t>
  </si>
  <si>
    <t>Matematyka</t>
  </si>
  <si>
    <t>Fizyka</t>
  </si>
  <si>
    <t>Chemia</t>
  </si>
  <si>
    <t>Biologia</t>
  </si>
  <si>
    <t>Geografia</t>
  </si>
  <si>
    <t>Muzyka</t>
  </si>
  <si>
    <t>Informatyka</t>
  </si>
  <si>
    <t>WF</t>
  </si>
  <si>
    <t xml:space="preserve"> średnia ucznia</t>
  </si>
  <si>
    <t xml:space="preserve">  celujących</t>
  </si>
  <si>
    <t xml:space="preserve"> bardzo dobrych</t>
  </si>
  <si>
    <t xml:space="preserve"> dobrych</t>
  </si>
  <si>
    <t xml:space="preserve"> dostatecznych</t>
  </si>
  <si>
    <t xml:space="preserve"> dopuszczających</t>
  </si>
  <si>
    <t xml:space="preserve"> niedostatecznych</t>
  </si>
  <si>
    <t>1.</t>
  </si>
  <si>
    <t>uczeń 1</t>
  </si>
  <si>
    <t>dobre</t>
  </si>
  <si>
    <t>2.</t>
  </si>
  <si>
    <t>uczeń 2</t>
  </si>
  <si>
    <t>wzorowe</t>
  </si>
  <si>
    <t>3.</t>
  </si>
  <si>
    <t>uczeń 3</t>
  </si>
  <si>
    <t>nieodpowiednie</t>
  </si>
  <si>
    <t>4.</t>
  </si>
  <si>
    <t>uczeń 4</t>
  </si>
  <si>
    <t>bardzo dobre</t>
  </si>
  <si>
    <t>5.</t>
  </si>
  <si>
    <t>uczeń 5</t>
  </si>
  <si>
    <t>6.</t>
  </si>
  <si>
    <t>uczeń 6</t>
  </si>
  <si>
    <t>7.</t>
  </si>
  <si>
    <t>uczeń 7</t>
  </si>
  <si>
    <t>8.</t>
  </si>
  <si>
    <t>uczeń 8</t>
  </si>
  <si>
    <t>9.</t>
  </si>
  <si>
    <t>uczeń 9</t>
  </si>
  <si>
    <t>10.</t>
  </si>
  <si>
    <t>uczeń 10</t>
  </si>
  <si>
    <t>11.</t>
  </si>
  <si>
    <t>uczeń 11</t>
  </si>
  <si>
    <t>12.</t>
  </si>
  <si>
    <t>uczeń 12</t>
  </si>
  <si>
    <t>poprawne</t>
  </si>
  <si>
    <t>13.</t>
  </si>
  <si>
    <t>uczeń 13</t>
  </si>
  <si>
    <t>14.</t>
  </si>
  <si>
    <t>uczeń 14</t>
  </si>
  <si>
    <t>15.</t>
  </si>
  <si>
    <t>uczeń 15</t>
  </si>
  <si>
    <t>16.</t>
  </si>
  <si>
    <t>uczeń 16</t>
  </si>
  <si>
    <t>17.</t>
  </si>
  <si>
    <t>uczeń 17</t>
  </si>
  <si>
    <t>18.</t>
  </si>
  <si>
    <t>uczeń 18</t>
  </si>
  <si>
    <t>19.</t>
  </si>
  <si>
    <t>uczeń 19</t>
  </si>
  <si>
    <t>20.</t>
  </si>
  <si>
    <t>uczeń 20</t>
  </si>
  <si>
    <t>21.</t>
  </si>
  <si>
    <t>uczeń 21</t>
  </si>
  <si>
    <t>22.</t>
  </si>
  <si>
    <t>uczeń 22</t>
  </si>
  <si>
    <t>23.</t>
  </si>
  <si>
    <t>uczeń 23</t>
  </si>
  <si>
    <t>24.</t>
  </si>
  <si>
    <t>uczeń 24</t>
  </si>
  <si>
    <t>średnia klasy</t>
  </si>
  <si>
    <t>il.</t>
  </si>
  <si>
    <t>oceny zachowania</t>
  </si>
  <si>
    <t>średnie przedm.</t>
  </si>
  <si>
    <t>celujących</t>
  </si>
  <si>
    <t>b.dobrych</t>
  </si>
  <si>
    <t>dobrych</t>
  </si>
  <si>
    <t>dostatecznych</t>
  </si>
  <si>
    <t>dopuszczających</t>
  </si>
  <si>
    <t>naganne</t>
  </si>
  <si>
    <t>niedostatecznych</t>
  </si>
  <si>
    <t>Zestawienie ocen śródrocznych po I półroczu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</si>
</sst>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color indexed="8"/>
      <name val="Arial Narrow"/>
      <family val="2"/>
    </font>
    <font>
      <sz val="9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shrinkToFit="1"/>
    </xf>
    <xf numFmtId="0" fontId="3" fillId="0" borderId="10" xfId="0" applyFont="1" applyBorder="1" applyAlignment="1">
      <alignment horizontal="center" vertical="center" textRotation="90" wrapText="1" shrinkToFit="1"/>
    </xf>
    <xf numFmtId="0" fontId="3" fillId="0" borderId="11" xfId="0" applyFont="1" applyBorder="1" applyAlignment="1">
      <alignment horizontal="center" textRotation="90" shrinkToFit="1"/>
    </xf>
    <xf numFmtId="0" fontId="8" fillId="0" borderId="12" xfId="0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9" fillId="3" borderId="12" xfId="0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8" fillId="3" borderId="12" xfId="0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 shrinkToFit="1"/>
    </xf>
    <xf numFmtId="0" fontId="4" fillId="0" borderId="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 shrinkToFit="1"/>
    </xf>
    <xf numFmtId="0" fontId="2" fillId="0" borderId="10" xfId="0" applyFont="1" applyFill="1" applyBorder="1" applyAlignment="1">
      <alignment horizontal="center" textRotation="90" shrinkToFit="1"/>
    </xf>
    <xf numFmtId="0" fontId="4" fillId="0" borderId="12" xfId="0" applyFont="1" applyFill="1" applyBorder="1" applyAlignment="1">
      <alignment horizontal="center" textRotation="90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7" fillId="0" borderId="10" xfId="0" applyFont="1" applyFill="1" applyBorder="1" applyAlignment="1">
      <alignment horizontal="center" textRotation="90" shrinkToFit="1"/>
    </xf>
    <xf numFmtId="0" fontId="9" fillId="35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ill>
        <patternFill>
          <bgColor theme="5" tint="-0.24993999302387238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28</xdr:row>
      <xdr:rowOff>95250</xdr:rowOff>
    </xdr:from>
    <xdr:to>
      <xdr:col>17</xdr:col>
      <xdr:colOff>95250</xdr:colOff>
      <xdr:row>28</xdr:row>
      <xdr:rowOff>95250</xdr:rowOff>
    </xdr:to>
    <xdr:sp>
      <xdr:nvSpPr>
        <xdr:cNvPr id="1" name="Line 7"/>
        <xdr:cNvSpPr>
          <a:spLocks/>
        </xdr:cNvSpPr>
      </xdr:nvSpPr>
      <xdr:spPr>
        <a:xfrm>
          <a:off x="2438400" y="63055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457200</xdr:colOff>
      <xdr:row>2</xdr:row>
      <xdr:rowOff>9525</xdr:rowOff>
    </xdr:from>
    <xdr:to>
      <xdr:col>33</xdr:col>
      <xdr:colOff>0</xdr:colOff>
      <xdr:row>23</xdr:row>
      <xdr:rowOff>171450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705725" y="400050"/>
          <a:ext cx="5029200" cy="502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realizacji zadań wykorzystaj funkcję formatowania warunkowego (dostępną w menu ,,narzędzia główne".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Polecenia: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średnich ocen uczniów powyżej 4,85 zastosuj gotowe wyróżnenie żółtym kolorem wypełnienia oraz czerwonym kolorem czcionki i jej pogrubieniem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2.Dla średnich ocen uczniów poniżej 2,7 zastosuj wyróżnienie czerwonym kolorem wypełnienia oraz białym kolorem czcionki,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Średnie przedmiotów powyżej 5,0 oznacz jasnoniebieskim kolorem wypełnienia i zieloną czcionką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Średnie przedmiotów poniżej 3,8 oznacz jasnoczerwonym kolorem wypełnienia,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Oceny bardzo dobre zachowania wyróżnij zielonym kolorem wypełnienia,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Oceny nieodpowiednie zachowania wyróżnij fioletowym kolorem czcionki,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Spośród wszystkich ocen klasyfikacyjnych uczniów wyróżnij pogrubieniem i kolorem niebieskim oceny celujące,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Wyróżnij podkreśleniem wartości powyżej ,,9" spośród liczby ocen wystawionych dla wszystkich przedmiotów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28</xdr:row>
      <xdr:rowOff>95250</xdr:rowOff>
    </xdr:from>
    <xdr:to>
      <xdr:col>17</xdr:col>
      <xdr:colOff>95250</xdr:colOff>
      <xdr:row>28</xdr:row>
      <xdr:rowOff>95250</xdr:rowOff>
    </xdr:to>
    <xdr:sp>
      <xdr:nvSpPr>
        <xdr:cNvPr id="1" name="Line 7"/>
        <xdr:cNvSpPr>
          <a:spLocks/>
        </xdr:cNvSpPr>
      </xdr:nvSpPr>
      <xdr:spPr>
        <a:xfrm>
          <a:off x="2438400" y="63055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457200</xdr:colOff>
      <xdr:row>2</xdr:row>
      <xdr:rowOff>9525</xdr:rowOff>
    </xdr:from>
    <xdr:to>
      <xdr:col>33</xdr:col>
      <xdr:colOff>0</xdr:colOff>
      <xdr:row>23</xdr:row>
      <xdr:rowOff>171450</xdr:rowOff>
    </xdr:to>
    <xdr:sp>
      <xdr:nvSpPr>
        <xdr:cNvPr id="2" name="pole tekstowe 5"/>
        <xdr:cNvSpPr txBox="1">
          <a:spLocks noChangeArrowheads="1"/>
        </xdr:cNvSpPr>
      </xdr:nvSpPr>
      <xdr:spPr>
        <a:xfrm>
          <a:off x="7705725" y="400050"/>
          <a:ext cx="5029200" cy="502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realizacji zadań wykorzystaj funkcję formatowania warunkowego (dostępną w menu ,,narzędzia główne".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Polecenia: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średnich ocen uczniów powyżej 4,85 zastosuj wyróżnenie zielonym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2.Dla średnich ocen uczniów poniżej 2,7 zastosuj wyróżnienie żółtym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Średnie przedmiotów powyżej 5,0 oznacz jasnoniebieskim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Średnie przedmiotów poniżej 3,0 oznacz jasnoczerwonym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Oceny wzorowe zachowania wyróżnij zielonym kolorem czcionki,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Oceny nieodpowiednie zachowania wyróżnij czerwonym kolorem czcionki,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Pola wszystkich cząstkowych ocen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dopuszczających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wyróżnij jasnopomarańczowym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Zastosuj  wyróżnienie pól z nazwami przedmiotów zawierających w nazwie literę ,,i"  na końcu w postaci zmiany koloru wypełnienia na brązowy,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W zestawieniu liczby ocen klasyfikacyjnych uzyskanych w danym przedmiocie (na szarych polach) wyróżnij podkreśleniem warości większe niż ,,9"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Pola wszystkich ocen klasyfikacyjnych ,,3"  wyróżnij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pogrubieniem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Q4" sqref="Q4:Q27"/>
    </sheetView>
  </sheetViews>
  <sheetFormatPr defaultColWidth="9.140625" defaultRowHeight="15"/>
  <cols>
    <col min="1" max="1" width="3.57421875" style="0" customWidth="1"/>
    <col min="2" max="2" width="15.00390625" style="0" customWidth="1"/>
    <col min="3" max="3" width="13.57421875" style="0" customWidth="1"/>
    <col min="4" max="16" width="3.8515625" style="0" bestFit="1" customWidth="1"/>
    <col min="17" max="17" width="5.28125" style="0" customWidth="1"/>
    <col min="18" max="20" width="3.57421875" style="0" customWidth="1"/>
    <col min="21" max="21" width="4.00390625" style="0" customWidth="1"/>
    <col min="22" max="23" width="2.7109375" style="0" customWidth="1"/>
    <col min="24" max="24" width="0.9921875" style="0" customWidth="1"/>
  </cols>
  <sheetData>
    <row r="1" spans="1:24" ht="15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thickBot="1">
      <c r="A2" s="27" t="s">
        <v>0</v>
      </c>
      <c r="B2" s="28"/>
      <c r="C2" s="29"/>
      <c r="D2" s="30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3"/>
    </row>
    <row r="3" spans="1:23" ht="83.25">
      <c r="A3" s="1" t="s">
        <v>2</v>
      </c>
      <c r="B3" s="2" t="s">
        <v>3</v>
      </c>
      <c r="C3" s="3" t="s">
        <v>4</v>
      </c>
      <c r="D3" s="21" t="s">
        <v>5</v>
      </c>
      <c r="E3" s="22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3" t="s">
        <v>14</v>
      </c>
      <c r="N3" s="23" t="s">
        <v>15</v>
      </c>
      <c r="O3" s="21" t="s">
        <v>16</v>
      </c>
      <c r="P3" s="23" t="s">
        <v>17</v>
      </c>
      <c r="Q3" s="24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5" t="s">
        <v>24</v>
      </c>
    </row>
    <row r="4" spans="1:23" ht="15">
      <c r="A4" s="4" t="s">
        <v>25</v>
      </c>
      <c r="B4" s="5" t="s">
        <v>26</v>
      </c>
      <c r="C4" s="6" t="s">
        <v>27</v>
      </c>
      <c r="D4" s="7">
        <v>4</v>
      </c>
      <c r="E4" s="7">
        <v>4</v>
      </c>
      <c r="F4" s="7">
        <v>4</v>
      </c>
      <c r="G4" s="7">
        <v>3</v>
      </c>
      <c r="H4" s="7">
        <v>4</v>
      </c>
      <c r="I4" s="7">
        <v>5</v>
      </c>
      <c r="J4" s="7">
        <v>5</v>
      </c>
      <c r="K4" s="7">
        <v>4</v>
      </c>
      <c r="L4" s="7">
        <v>5</v>
      </c>
      <c r="M4" s="7">
        <v>4</v>
      </c>
      <c r="N4" s="7">
        <v>5</v>
      </c>
      <c r="O4" s="7">
        <v>6</v>
      </c>
      <c r="P4" s="7">
        <v>5</v>
      </c>
      <c r="Q4" s="16">
        <f>AVERAGE(D4:P4)</f>
        <v>4.461538461538462</v>
      </c>
      <c r="R4" s="8">
        <f>COUNTIF(D4:P4,6)</f>
        <v>1</v>
      </c>
      <c r="S4" s="8">
        <f>COUNTIF(D4:P4,5)</f>
        <v>5</v>
      </c>
      <c r="T4" s="8">
        <f>COUNTIF(D4:P4,4)</f>
        <v>6</v>
      </c>
      <c r="U4" s="8">
        <f>COUNTIF(D4:P4,3)</f>
        <v>1</v>
      </c>
      <c r="V4" s="8">
        <f>COUNTIF(D4:P4,2)</f>
        <v>0</v>
      </c>
      <c r="W4" s="8">
        <f>COUNTIF(D4:P4,1)</f>
        <v>0</v>
      </c>
    </row>
    <row r="5" spans="1:23" ht="15">
      <c r="A5" s="4" t="s">
        <v>28</v>
      </c>
      <c r="B5" s="5" t="s">
        <v>29</v>
      </c>
      <c r="C5" s="6" t="s">
        <v>30</v>
      </c>
      <c r="D5" s="7">
        <v>6</v>
      </c>
      <c r="E5" s="7">
        <v>5</v>
      </c>
      <c r="F5" s="7">
        <v>5</v>
      </c>
      <c r="G5" s="7">
        <v>5</v>
      </c>
      <c r="H5" s="7">
        <v>5</v>
      </c>
      <c r="I5" s="7">
        <v>4</v>
      </c>
      <c r="J5" s="7">
        <v>5</v>
      </c>
      <c r="K5" s="7">
        <v>5</v>
      </c>
      <c r="L5" s="7">
        <v>5</v>
      </c>
      <c r="M5" s="7">
        <v>6</v>
      </c>
      <c r="N5" s="7">
        <v>6</v>
      </c>
      <c r="O5" s="7">
        <v>6</v>
      </c>
      <c r="P5" s="7">
        <v>6</v>
      </c>
      <c r="Q5" s="16">
        <f aca="true" t="shared" si="0" ref="Q5:Q26">AVERAGE(D5:P5)</f>
        <v>5.3076923076923075</v>
      </c>
      <c r="R5" s="8">
        <f aca="true" t="shared" si="1" ref="R5:R26">COUNTIF(D5:P5,6)</f>
        <v>5</v>
      </c>
      <c r="S5" s="8">
        <f aca="true" t="shared" si="2" ref="S5:S26">COUNTIF(D5:P5,5)</f>
        <v>7</v>
      </c>
      <c r="T5" s="8">
        <f aca="true" t="shared" si="3" ref="T5:T26">COUNTIF(D5:P5,4)</f>
        <v>1</v>
      </c>
      <c r="U5" s="8">
        <f aca="true" t="shared" si="4" ref="U5:U26">COUNTIF(D5:P5,3)</f>
        <v>0</v>
      </c>
      <c r="V5" s="8">
        <f aca="true" t="shared" si="5" ref="V5:V26">COUNTIF(D5:P5,2)</f>
        <v>0</v>
      </c>
      <c r="W5" s="8">
        <f aca="true" t="shared" si="6" ref="W5:W26">COUNTIF(D5:P5,1)</f>
        <v>0</v>
      </c>
    </row>
    <row r="6" spans="1:23" ht="15">
      <c r="A6" s="4" t="s">
        <v>31</v>
      </c>
      <c r="B6" s="5" t="s">
        <v>32</v>
      </c>
      <c r="C6" s="6" t="s">
        <v>33</v>
      </c>
      <c r="D6" s="7">
        <v>3</v>
      </c>
      <c r="E6" s="7">
        <v>3</v>
      </c>
      <c r="F6" s="7">
        <v>2</v>
      </c>
      <c r="G6" s="7">
        <v>2</v>
      </c>
      <c r="H6" s="7">
        <v>2</v>
      </c>
      <c r="I6" s="7">
        <v>2</v>
      </c>
      <c r="J6" s="7">
        <v>3</v>
      </c>
      <c r="K6" s="7">
        <v>2</v>
      </c>
      <c r="L6" s="7">
        <v>2</v>
      </c>
      <c r="M6" s="7">
        <v>2</v>
      </c>
      <c r="N6" s="7">
        <v>4</v>
      </c>
      <c r="O6" s="7">
        <v>4</v>
      </c>
      <c r="P6" s="7">
        <v>5</v>
      </c>
      <c r="Q6" s="16">
        <f t="shared" si="0"/>
        <v>2.769230769230769</v>
      </c>
      <c r="R6" s="8">
        <f t="shared" si="1"/>
        <v>0</v>
      </c>
      <c r="S6" s="8">
        <f t="shared" si="2"/>
        <v>1</v>
      </c>
      <c r="T6" s="8">
        <f t="shared" si="3"/>
        <v>2</v>
      </c>
      <c r="U6" s="8">
        <f t="shared" si="4"/>
        <v>3</v>
      </c>
      <c r="V6" s="8">
        <f t="shared" si="5"/>
        <v>7</v>
      </c>
      <c r="W6" s="8">
        <f t="shared" si="6"/>
        <v>0</v>
      </c>
    </row>
    <row r="7" spans="1:23" ht="15">
      <c r="A7" s="4" t="s">
        <v>34</v>
      </c>
      <c r="B7" s="5" t="s">
        <v>35</v>
      </c>
      <c r="C7" s="6" t="s">
        <v>36</v>
      </c>
      <c r="D7" s="7">
        <v>4</v>
      </c>
      <c r="E7" s="7">
        <v>3</v>
      </c>
      <c r="F7" s="7">
        <v>3</v>
      </c>
      <c r="G7" s="7">
        <v>3</v>
      </c>
      <c r="H7" s="7">
        <v>4</v>
      </c>
      <c r="I7" s="7">
        <v>4</v>
      </c>
      <c r="J7" s="7">
        <v>4</v>
      </c>
      <c r="K7" s="7">
        <v>3</v>
      </c>
      <c r="L7" s="7">
        <v>3</v>
      </c>
      <c r="M7" s="7">
        <v>4</v>
      </c>
      <c r="N7" s="7">
        <v>4</v>
      </c>
      <c r="O7" s="7">
        <v>5</v>
      </c>
      <c r="P7" s="7">
        <v>5</v>
      </c>
      <c r="Q7" s="16">
        <f t="shared" si="0"/>
        <v>3.769230769230769</v>
      </c>
      <c r="R7" s="8">
        <f t="shared" si="1"/>
        <v>0</v>
      </c>
      <c r="S7" s="8">
        <f t="shared" si="2"/>
        <v>2</v>
      </c>
      <c r="T7" s="8">
        <f t="shared" si="3"/>
        <v>6</v>
      </c>
      <c r="U7" s="8">
        <f t="shared" si="4"/>
        <v>5</v>
      </c>
      <c r="V7" s="8">
        <f t="shared" si="5"/>
        <v>0</v>
      </c>
      <c r="W7" s="8">
        <f t="shared" si="6"/>
        <v>0</v>
      </c>
    </row>
    <row r="8" spans="1:23" ht="15">
      <c r="A8" s="4" t="s">
        <v>37</v>
      </c>
      <c r="B8" s="5" t="s">
        <v>38</v>
      </c>
      <c r="C8" s="6" t="s">
        <v>33</v>
      </c>
      <c r="D8" s="7">
        <v>2</v>
      </c>
      <c r="E8" s="7">
        <v>2</v>
      </c>
      <c r="F8" s="7">
        <v>2</v>
      </c>
      <c r="G8" s="7">
        <v>2</v>
      </c>
      <c r="H8" s="7">
        <v>3</v>
      </c>
      <c r="I8" s="7">
        <v>2</v>
      </c>
      <c r="J8" s="7">
        <v>2</v>
      </c>
      <c r="K8" s="7">
        <v>2</v>
      </c>
      <c r="L8" s="7">
        <v>4</v>
      </c>
      <c r="M8" s="7">
        <v>2</v>
      </c>
      <c r="N8" s="7">
        <v>3</v>
      </c>
      <c r="O8" s="7">
        <v>3</v>
      </c>
      <c r="P8" s="7">
        <v>4</v>
      </c>
      <c r="Q8" s="16">
        <f t="shared" si="0"/>
        <v>2.5384615384615383</v>
      </c>
      <c r="R8" s="8">
        <f t="shared" si="1"/>
        <v>0</v>
      </c>
      <c r="S8" s="8">
        <f t="shared" si="2"/>
        <v>0</v>
      </c>
      <c r="T8" s="8">
        <f t="shared" si="3"/>
        <v>2</v>
      </c>
      <c r="U8" s="8">
        <f t="shared" si="4"/>
        <v>3</v>
      </c>
      <c r="V8" s="8">
        <f t="shared" si="5"/>
        <v>8</v>
      </c>
      <c r="W8" s="8">
        <f t="shared" si="6"/>
        <v>0</v>
      </c>
    </row>
    <row r="9" spans="1:23" ht="15">
      <c r="A9" s="4" t="s">
        <v>39</v>
      </c>
      <c r="B9" s="5" t="s">
        <v>40</v>
      </c>
      <c r="C9" s="6" t="s">
        <v>36</v>
      </c>
      <c r="D9" s="7">
        <v>5</v>
      </c>
      <c r="E9" s="7">
        <v>4</v>
      </c>
      <c r="F9" s="7">
        <v>5</v>
      </c>
      <c r="G9" s="7">
        <v>5</v>
      </c>
      <c r="H9" s="7">
        <v>4</v>
      </c>
      <c r="I9" s="7">
        <v>5</v>
      </c>
      <c r="J9" s="7">
        <v>3</v>
      </c>
      <c r="K9" s="7">
        <v>5</v>
      </c>
      <c r="L9" s="7">
        <v>4</v>
      </c>
      <c r="M9" s="7">
        <v>4</v>
      </c>
      <c r="N9" s="7">
        <v>6</v>
      </c>
      <c r="O9" s="7">
        <v>6</v>
      </c>
      <c r="P9" s="7">
        <v>6</v>
      </c>
      <c r="Q9" s="16">
        <f t="shared" si="0"/>
        <v>4.769230769230769</v>
      </c>
      <c r="R9" s="8">
        <f t="shared" si="1"/>
        <v>3</v>
      </c>
      <c r="S9" s="8">
        <f t="shared" si="2"/>
        <v>5</v>
      </c>
      <c r="T9" s="8">
        <f t="shared" si="3"/>
        <v>4</v>
      </c>
      <c r="U9" s="8">
        <f t="shared" si="4"/>
        <v>1</v>
      </c>
      <c r="V9" s="8">
        <f t="shared" si="5"/>
        <v>0</v>
      </c>
      <c r="W9" s="8">
        <f t="shared" si="6"/>
        <v>0</v>
      </c>
    </row>
    <row r="10" spans="1:23" ht="15">
      <c r="A10" s="4" t="s">
        <v>41</v>
      </c>
      <c r="B10" s="5" t="s">
        <v>42</v>
      </c>
      <c r="C10" s="6" t="s">
        <v>30</v>
      </c>
      <c r="D10" s="7">
        <v>6</v>
      </c>
      <c r="E10" s="7">
        <v>4</v>
      </c>
      <c r="F10" s="7">
        <v>4</v>
      </c>
      <c r="G10" s="7">
        <v>4</v>
      </c>
      <c r="H10" s="7">
        <v>4</v>
      </c>
      <c r="I10" s="7">
        <v>3</v>
      </c>
      <c r="J10" s="7">
        <v>3</v>
      </c>
      <c r="K10" s="7">
        <v>4</v>
      </c>
      <c r="L10" s="7">
        <v>4</v>
      </c>
      <c r="M10" s="7">
        <v>4</v>
      </c>
      <c r="N10" s="7">
        <v>6</v>
      </c>
      <c r="O10" s="7">
        <v>4</v>
      </c>
      <c r="P10" s="7">
        <v>6</v>
      </c>
      <c r="Q10" s="16">
        <f t="shared" si="0"/>
        <v>4.3076923076923075</v>
      </c>
      <c r="R10" s="8">
        <f t="shared" si="1"/>
        <v>3</v>
      </c>
      <c r="S10" s="8">
        <f t="shared" si="2"/>
        <v>0</v>
      </c>
      <c r="T10" s="8">
        <f t="shared" si="3"/>
        <v>8</v>
      </c>
      <c r="U10" s="8">
        <f t="shared" si="4"/>
        <v>2</v>
      </c>
      <c r="V10" s="8">
        <f t="shared" si="5"/>
        <v>0</v>
      </c>
      <c r="W10" s="8">
        <f t="shared" si="6"/>
        <v>0</v>
      </c>
    </row>
    <row r="11" spans="1:23" ht="15">
      <c r="A11" s="4" t="s">
        <v>43</v>
      </c>
      <c r="B11" s="5" t="s">
        <v>44</v>
      </c>
      <c r="C11" s="6" t="s">
        <v>30</v>
      </c>
      <c r="D11" s="7">
        <v>6</v>
      </c>
      <c r="E11" s="7">
        <v>6</v>
      </c>
      <c r="F11" s="7">
        <v>6</v>
      </c>
      <c r="G11" s="7">
        <v>6</v>
      </c>
      <c r="H11" s="7">
        <v>6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6</v>
      </c>
      <c r="O11" s="7">
        <v>6</v>
      </c>
      <c r="P11" s="7">
        <v>6</v>
      </c>
      <c r="Q11" s="16">
        <f t="shared" si="0"/>
        <v>5.846153846153846</v>
      </c>
      <c r="R11" s="8">
        <f t="shared" si="1"/>
        <v>11</v>
      </c>
      <c r="S11" s="8">
        <f t="shared" si="2"/>
        <v>2</v>
      </c>
      <c r="T11" s="8">
        <f t="shared" si="3"/>
        <v>0</v>
      </c>
      <c r="U11" s="8">
        <f t="shared" si="4"/>
        <v>0</v>
      </c>
      <c r="V11" s="8">
        <f t="shared" si="5"/>
        <v>0</v>
      </c>
      <c r="W11" s="8">
        <f t="shared" si="6"/>
        <v>0</v>
      </c>
    </row>
    <row r="12" spans="1:23" ht="15">
      <c r="A12" s="4" t="s">
        <v>45</v>
      </c>
      <c r="B12" s="5" t="s">
        <v>46</v>
      </c>
      <c r="C12" s="6" t="s">
        <v>27</v>
      </c>
      <c r="D12" s="7">
        <v>4</v>
      </c>
      <c r="E12" s="7">
        <v>2</v>
      </c>
      <c r="F12" s="7">
        <v>3</v>
      </c>
      <c r="G12" s="7">
        <v>3</v>
      </c>
      <c r="H12" s="7">
        <v>2</v>
      </c>
      <c r="I12" s="7">
        <v>2</v>
      </c>
      <c r="J12" s="7">
        <v>3</v>
      </c>
      <c r="K12" s="7">
        <v>3</v>
      </c>
      <c r="L12" s="7">
        <v>2</v>
      </c>
      <c r="M12" s="7">
        <v>2</v>
      </c>
      <c r="N12" s="7">
        <v>3</v>
      </c>
      <c r="O12" s="7">
        <v>5</v>
      </c>
      <c r="P12" s="7">
        <v>5</v>
      </c>
      <c r="Q12" s="16">
        <f t="shared" si="0"/>
        <v>3</v>
      </c>
      <c r="R12" s="8">
        <f t="shared" si="1"/>
        <v>0</v>
      </c>
      <c r="S12" s="8">
        <f t="shared" si="2"/>
        <v>2</v>
      </c>
      <c r="T12" s="8">
        <f t="shared" si="3"/>
        <v>1</v>
      </c>
      <c r="U12" s="8">
        <f t="shared" si="4"/>
        <v>5</v>
      </c>
      <c r="V12" s="8">
        <f t="shared" si="5"/>
        <v>5</v>
      </c>
      <c r="W12" s="8">
        <f t="shared" si="6"/>
        <v>0</v>
      </c>
    </row>
    <row r="13" spans="1:23" ht="15">
      <c r="A13" s="4" t="s">
        <v>47</v>
      </c>
      <c r="B13" s="5" t="s">
        <v>48</v>
      </c>
      <c r="C13" s="6" t="s">
        <v>36</v>
      </c>
      <c r="D13" s="7"/>
      <c r="E13" s="7">
        <v>5</v>
      </c>
      <c r="F13" s="7">
        <v>6</v>
      </c>
      <c r="G13" s="7">
        <v>6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>
        <v>6</v>
      </c>
      <c r="O13" s="7">
        <v>5</v>
      </c>
      <c r="P13" s="7">
        <v>6</v>
      </c>
      <c r="Q13" s="16">
        <f t="shared" si="0"/>
        <v>5.333333333333333</v>
      </c>
      <c r="R13" s="8">
        <f t="shared" si="1"/>
        <v>4</v>
      </c>
      <c r="S13" s="8">
        <f t="shared" si="2"/>
        <v>8</v>
      </c>
      <c r="T13" s="8">
        <f t="shared" si="3"/>
        <v>0</v>
      </c>
      <c r="U13" s="8">
        <f t="shared" si="4"/>
        <v>0</v>
      </c>
      <c r="V13" s="8">
        <f t="shared" si="5"/>
        <v>0</v>
      </c>
      <c r="W13" s="8">
        <f t="shared" si="6"/>
        <v>0</v>
      </c>
    </row>
    <row r="14" spans="1:23" ht="15">
      <c r="A14" s="4" t="s">
        <v>49</v>
      </c>
      <c r="B14" s="5" t="s">
        <v>50</v>
      </c>
      <c r="C14" s="6" t="s">
        <v>36</v>
      </c>
      <c r="D14" s="7">
        <v>5</v>
      </c>
      <c r="E14" s="7">
        <v>5</v>
      </c>
      <c r="F14" s="7">
        <v>4</v>
      </c>
      <c r="G14" s="7">
        <v>4</v>
      </c>
      <c r="H14" s="7">
        <v>4</v>
      </c>
      <c r="I14" s="7">
        <v>2</v>
      </c>
      <c r="J14" s="7">
        <v>3</v>
      </c>
      <c r="K14" s="7">
        <v>4</v>
      </c>
      <c r="L14" s="7">
        <v>3</v>
      </c>
      <c r="M14" s="7">
        <v>3</v>
      </c>
      <c r="N14" s="7">
        <v>6</v>
      </c>
      <c r="O14" s="7">
        <v>3</v>
      </c>
      <c r="P14" s="7">
        <v>6</v>
      </c>
      <c r="Q14" s="16">
        <f t="shared" si="0"/>
        <v>4</v>
      </c>
      <c r="R14" s="8">
        <f t="shared" si="1"/>
        <v>2</v>
      </c>
      <c r="S14" s="8">
        <f t="shared" si="2"/>
        <v>2</v>
      </c>
      <c r="T14" s="8">
        <f t="shared" si="3"/>
        <v>4</v>
      </c>
      <c r="U14" s="8">
        <f t="shared" si="4"/>
        <v>4</v>
      </c>
      <c r="V14" s="8">
        <f t="shared" si="5"/>
        <v>1</v>
      </c>
      <c r="W14" s="8">
        <f t="shared" si="6"/>
        <v>0</v>
      </c>
    </row>
    <row r="15" spans="1:23" ht="15">
      <c r="A15" s="4" t="s">
        <v>51</v>
      </c>
      <c r="B15" s="5" t="s">
        <v>52</v>
      </c>
      <c r="C15" s="6" t="s">
        <v>53</v>
      </c>
      <c r="D15" s="7">
        <v>5</v>
      </c>
      <c r="E15" s="7">
        <v>4</v>
      </c>
      <c r="F15" s="7">
        <v>4</v>
      </c>
      <c r="G15" s="7">
        <v>3</v>
      </c>
      <c r="H15" s="7">
        <v>3</v>
      </c>
      <c r="I15" s="7">
        <v>2</v>
      </c>
      <c r="J15" s="7">
        <v>3</v>
      </c>
      <c r="K15" s="7">
        <v>3</v>
      </c>
      <c r="L15" s="7">
        <v>3</v>
      </c>
      <c r="M15" s="7">
        <v>3</v>
      </c>
      <c r="N15" s="7">
        <v>5</v>
      </c>
      <c r="O15" s="7">
        <v>5</v>
      </c>
      <c r="P15" s="7">
        <v>6</v>
      </c>
      <c r="Q15" s="16">
        <f t="shared" si="0"/>
        <v>3.769230769230769</v>
      </c>
      <c r="R15" s="8">
        <f t="shared" si="1"/>
        <v>1</v>
      </c>
      <c r="S15" s="8">
        <f t="shared" si="2"/>
        <v>3</v>
      </c>
      <c r="T15" s="8">
        <f t="shared" si="3"/>
        <v>2</v>
      </c>
      <c r="U15" s="8">
        <f t="shared" si="4"/>
        <v>6</v>
      </c>
      <c r="V15" s="8">
        <f t="shared" si="5"/>
        <v>1</v>
      </c>
      <c r="W15" s="8">
        <f t="shared" si="6"/>
        <v>0</v>
      </c>
    </row>
    <row r="16" spans="1:23" ht="15">
      <c r="A16" s="4" t="s">
        <v>54</v>
      </c>
      <c r="B16" s="5" t="s">
        <v>55</v>
      </c>
      <c r="C16" s="6" t="s">
        <v>36</v>
      </c>
      <c r="D16" s="7">
        <v>5</v>
      </c>
      <c r="E16" s="7">
        <v>3</v>
      </c>
      <c r="F16" s="7">
        <v>4</v>
      </c>
      <c r="G16" s="7">
        <v>3</v>
      </c>
      <c r="H16" s="7">
        <v>3</v>
      </c>
      <c r="I16" s="7">
        <v>2</v>
      </c>
      <c r="J16" s="7">
        <v>3</v>
      </c>
      <c r="K16" s="7">
        <v>3</v>
      </c>
      <c r="L16" s="7">
        <v>3</v>
      </c>
      <c r="M16" s="7">
        <v>3</v>
      </c>
      <c r="N16" s="7">
        <v>5</v>
      </c>
      <c r="O16" s="7">
        <v>5</v>
      </c>
      <c r="P16" s="7">
        <v>6</v>
      </c>
      <c r="Q16" s="16">
        <f t="shared" si="0"/>
        <v>3.6923076923076925</v>
      </c>
      <c r="R16" s="8">
        <f t="shared" si="1"/>
        <v>1</v>
      </c>
      <c r="S16" s="8">
        <f t="shared" si="2"/>
        <v>3</v>
      </c>
      <c r="T16" s="8">
        <f t="shared" si="3"/>
        <v>1</v>
      </c>
      <c r="U16" s="8">
        <f t="shared" si="4"/>
        <v>7</v>
      </c>
      <c r="V16" s="8">
        <f t="shared" si="5"/>
        <v>1</v>
      </c>
      <c r="W16" s="8">
        <f t="shared" si="6"/>
        <v>0</v>
      </c>
    </row>
    <row r="17" spans="1:23" ht="15">
      <c r="A17" s="4" t="s">
        <v>56</v>
      </c>
      <c r="B17" s="5" t="s">
        <v>57</v>
      </c>
      <c r="C17" s="6" t="s">
        <v>27</v>
      </c>
      <c r="D17" s="7">
        <v>6</v>
      </c>
      <c r="E17" s="7">
        <v>4</v>
      </c>
      <c r="F17" s="7">
        <v>5</v>
      </c>
      <c r="G17" s="7">
        <v>5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5</v>
      </c>
      <c r="N17" s="7">
        <v>5</v>
      </c>
      <c r="O17" s="7">
        <v>5</v>
      </c>
      <c r="P17" s="7">
        <v>6</v>
      </c>
      <c r="Q17" s="16">
        <f t="shared" si="0"/>
        <v>4.6923076923076925</v>
      </c>
      <c r="R17" s="8">
        <f t="shared" si="1"/>
        <v>2</v>
      </c>
      <c r="S17" s="8">
        <f t="shared" si="2"/>
        <v>5</v>
      </c>
      <c r="T17" s="8">
        <f t="shared" si="3"/>
        <v>6</v>
      </c>
      <c r="U17" s="8">
        <f t="shared" si="4"/>
        <v>0</v>
      </c>
      <c r="V17" s="8">
        <f t="shared" si="5"/>
        <v>0</v>
      </c>
      <c r="W17" s="8">
        <f t="shared" si="6"/>
        <v>0</v>
      </c>
    </row>
    <row r="18" spans="1:23" ht="15">
      <c r="A18" s="4" t="s">
        <v>58</v>
      </c>
      <c r="B18" s="5" t="s">
        <v>59</v>
      </c>
      <c r="C18" s="6" t="s">
        <v>27</v>
      </c>
      <c r="D18" s="7">
        <v>5</v>
      </c>
      <c r="E18" s="7">
        <v>3</v>
      </c>
      <c r="F18" s="7">
        <v>4</v>
      </c>
      <c r="G18" s="7">
        <v>3</v>
      </c>
      <c r="H18" s="7">
        <v>4</v>
      </c>
      <c r="I18" s="7">
        <v>3</v>
      </c>
      <c r="J18" s="7">
        <v>3</v>
      </c>
      <c r="K18" s="7">
        <v>4</v>
      </c>
      <c r="L18" s="7">
        <v>3</v>
      </c>
      <c r="M18" s="7">
        <v>3</v>
      </c>
      <c r="N18" s="7">
        <v>5</v>
      </c>
      <c r="O18" s="7">
        <v>5</v>
      </c>
      <c r="P18" s="7">
        <v>5</v>
      </c>
      <c r="Q18" s="16">
        <f t="shared" si="0"/>
        <v>3.8461538461538463</v>
      </c>
      <c r="R18" s="8">
        <f t="shared" si="1"/>
        <v>0</v>
      </c>
      <c r="S18" s="8">
        <f t="shared" si="2"/>
        <v>4</v>
      </c>
      <c r="T18" s="8">
        <f t="shared" si="3"/>
        <v>3</v>
      </c>
      <c r="U18" s="8">
        <f t="shared" si="4"/>
        <v>6</v>
      </c>
      <c r="V18" s="8">
        <f t="shared" si="5"/>
        <v>0</v>
      </c>
      <c r="W18" s="8">
        <f t="shared" si="6"/>
        <v>0</v>
      </c>
    </row>
    <row r="19" spans="1:23" ht="15">
      <c r="A19" s="4" t="s">
        <v>60</v>
      </c>
      <c r="B19" s="5" t="s">
        <v>61</v>
      </c>
      <c r="C19" s="6" t="s">
        <v>33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5</v>
      </c>
      <c r="P19" s="7">
        <v>5</v>
      </c>
      <c r="Q19" s="16">
        <f t="shared" si="0"/>
        <v>3.3076923076923075</v>
      </c>
      <c r="R19" s="8">
        <f t="shared" si="1"/>
        <v>0</v>
      </c>
      <c r="S19" s="8">
        <f t="shared" si="2"/>
        <v>2</v>
      </c>
      <c r="T19" s="8">
        <f t="shared" si="3"/>
        <v>0</v>
      </c>
      <c r="U19" s="8">
        <f t="shared" si="4"/>
        <v>11</v>
      </c>
      <c r="V19" s="8">
        <f t="shared" si="5"/>
        <v>0</v>
      </c>
      <c r="W19" s="8">
        <f t="shared" si="6"/>
        <v>0</v>
      </c>
    </row>
    <row r="20" spans="1:23" ht="15">
      <c r="A20" s="4" t="s">
        <v>62</v>
      </c>
      <c r="B20" s="5" t="s">
        <v>63</v>
      </c>
      <c r="C20" s="6" t="s">
        <v>33</v>
      </c>
      <c r="D20" s="7">
        <v>3</v>
      </c>
      <c r="E20" s="7">
        <v>3</v>
      </c>
      <c r="F20" s="7">
        <v>3</v>
      </c>
      <c r="G20" s="7">
        <v>3</v>
      </c>
      <c r="H20" s="7">
        <v>2</v>
      </c>
      <c r="I20" s="7">
        <v>2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4</v>
      </c>
      <c r="P20" s="7">
        <v>4</v>
      </c>
      <c r="Q20" s="16">
        <f t="shared" si="0"/>
        <v>3</v>
      </c>
      <c r="R20" s="8">
        <f t="shared" si="1"/>
        <v>0</v>
      </c>
      <c r="S20" s="8">
        <f t="shared" si="2"/>
        <v>0</v>
      </c>
      <c r="T20" s="8">
        <f t="shared" si="3"/>
        <v>2</v>
      </c>
      <c r="U20" s="8">
        <f t="shared" si="4"/>
        <v>9</v>
      </c>
      <c r="V20" s="8">
        <f t="shared" si="5"/>
        <v>2</v>
      </c>
      <c r="W20" s="8">
        <f t="shared" si="6"/>
        <v>0</v>
      </c>
    </row>
    <row r="21" spans="1:23" ht="15">
      <c r="A21" s="4" t="s">
        <v>64</v>
      </c>
      <c r="B21" s="5" t="s">
        <v>65</v>
      </c>
      <c r="C21" s="6" t="s">
        <v>36</v>
      </c>
      <c r="D21" s="7">
        <v>5</v>
      </c>
      <c r="E21" s="7">
        <v>3</v>
      </c>
      <c r="F21" s="7">
        <v>4</v>
      </c>
      <c r="G21" s="7">
        <v>4</v>
      </c>
      <c r="H21" s="7">
        <v>4</v>
      </c>
      <c r="I21" s="7">
        <v>3</v>
      </c>
      <c r="J21" s="7">
        <v>3</v>
      </c>
      <c r="K21" s="7">
        <v>4</v>
      </c>
      <c r="L21" s="7">
        <v>5</v>
      </c>
      <c r="M21" s="7">
        <v>4</v>
      </c>
      <c r="N21" s="7">
        <v>5</v>
      </c>
      <c r="O21" s="7">
        <v>4</v>
      </c>
      <c r="P21" s="7">
        <v>5</v>
      </c>
      <c r="Q21" s="16">
        <f t="shared" si="0"/>
        <v>4.076923076923077</v>
      </c>
      <c r="R21" s="8">
        <f t="shared" si="1"/>
        <v>0</v>
      </c>
      <c r="S21" s="8">
        <f t="shared" si="2"/>
        <v>4</v>
      </c>
      <c r="T21" s="8">
        <f t="shared" si="3"/>
        <v>6</v>
      </c>
      <c r="U21" s="8">
        <f t="shared" si="4"/>
        <v>3</v>
      </c>
      <c r="V21" s="8">
        <f t="shared" si="5"/>
        <v>0</v>
      </c>
      <c r="W21" s="8">
        <f t="shared" si="6"/>
        <v>0</v>
      </c>
    </row>
    <row r="22" spans="1:23" ht="15">
      <c r="A22" s="4" t="s">
        <v>66</v>
      </c>
      <c r="B22" s="5" t="s">
        <v>67</v>
      </c>
      <c r="C22" s="6" t="s">
        <v>53</v>
      </c>
      <c r="D22" s="7">
        <v>4</v>
      </c>
      <c r="E22" s="7">
        <v>4</v>
      </c>
      <c r="F22" s="7">
        <v>3</v>
      </c>
      <c r="G22" s="7">
        <v>4</v>
      </c>
      <c r="H22" s="7">
        <v>3</v>
      </c>
      <c r="I22" s="7">
        <v>4</v>
      </c>
      <c r="J22" s="7">
        <v>3</v>
      </c>
      <c r="K22" s="7">
        <v>5</v>
      </c>
      <c r="L22" s="7">
        <v>4</v>
      </c>
      <c r="M22" s="7">
        <v>4</v>
      </c>
      <c r="N22" s="7">
        <v>4</v>
      </c>
      <c r="O22" s="7">
        <v>6</v>
      </c>
      <c r="P22" s="7">
        <v>5</v>
      </c>
      <c r="Q22" s="16">
        <f t="shared" si="0"/>
        <v>4.076923076923077</v>
      </c>
      <c r="R22" s="8">
        <f t="shared" si="1"/>
        <v>1</v>
      </c>
      <c r="S22" s="8">
        <f t="shared" si="2"/>
        <v>2</v>
      </c>
      <c r="T22" s="8">
        <f t="shared" si="3"/>
        <v>7</v>
      </c>
      <c r="U22" s="8">
        <f t="shared" si="4"/>
        <v>3</v>
      </c>
      <c r="V22" s="8">
        <f t="shared" si="5"/>
        <v>0</v>
      </c>
      <c r="W22" s="8">
        <f t="shared" si="6"/>
        <v>0</v>
      </c>
    </row>
    <row r="23" spans="1:23" ht="15">
      <c r="A23" s="4" t="s">
        <v>68</v>
      </c>
      <c r="B23" s="5" t="s">
        <v>69</v>
      </c>
      <c r="C23" s="6" t="s">
        <v>53</v>
      </c>
      <c r="D23" s="7">
        <v>4</v>
      </c>
      <c r="E23" s="7">
        <v>2</v>
      </c>
      <c r="F23" s="7">
        <v>3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3</v>
      </c>
      <c r="N23" s="7">
        <v>5</v>
      </c>
      <c r="O23" s="7">
        <v>4</v>
      </c>
      <c r="P23" s="7">
        <v>5</v>
      </c>
      <c r="Q23" s="16">
        <f t="shared" si="0"/>
        <v>2.923076923076923</v>
      </c>
      <c r="R23" s="8">
        <f t="shared" si="1"/>
        <v>0</v>
      </c>
      <c r="S23" s="8">
        <f t="shared" si="2"/>
        <v>2</v>
      </c>
      <c r="T23" s="8">
        <f t="shared" si="3"/>
        <v>2</v>
      </c>
      <c r="U23" s="8">
        <f t="shared" si="4"/>
        <v>2</v>
      </c>
      <c r="V23" s="8">
        <f t="shared" si="5"/>
        <v>7</v>
      </c>
      <c r="W23" s="8">
        <f t="shared" si="6"/>
        <v>0</v>
      </c>
    </row>
    <row r="24" spans="1:23" ht="15">
      <c r="A24" s="4" t="s">
        <v>70</v>
      </c>
      <c r="B24" s="5" t="s">
        <v>71</v>
      </c>
      <c r="C24" s="6" t="s">
        <v>30</v>
      </c>
      <c r="D24" s="7">
        <v>6</v>
      </c>
      <c r="E24" s="7">
        <v>5</v>
      </c>
      <c r="F24" s="7">
        <v>5</v>
      </c>
      <c r="G24" s="7">
        <v>5</v>
      </c>
      <c r="H24" s="7">
        <v>5</v>
      </c>
      <c r="I24" s="7">
        <v>5</v>
      </c>
      <c r="J24" s="7">
        <v>5</v>
      </c>
      <c r="K24" s="7">
        <v>5</v>
      </c>
      <c r="L24" s="7">
        <v>4</v>
      </c>
      <c r="M24" s="7">
        <v>5</v>
      </c>
      <c r="N24" s="7">
        <v>6</v>
      </c>
      <c r="O24" s="7">
        <v>5</v>
      </c>
      <c r="P24" s="7">
        <v>6</v>
      </c>
      <c r="Q24" s="16">
        <f t="shared" si="0"/>
        <v>5.153846153846154</v>
      </c>
      <c r="R24" s="8">
        <f t="shared" si="1"/>
        <v>3</v>
      </c>
      <c r="S24" s="8">
        <f t="shared" si="2"/>
        <v>9</v>
      </c>
      <c r="T24" s="8">
        <f t="shared" si="3"/>
        <v>1</v>
      </c>
      <c r="U24" s="8">
        <f t="shared" si="4"/>
        <v>0</v>
      </c>
      <c r="V24" s="8">
        <f t="shared" si="5"/>
        <v>0</v>
      </c>
      <c r="W24" s="8">
        <f t="shared" si="6"/>
        <v>0</v>
      </c>
    </row>
    <row r="25" spans="1:23" ht="15">
      <c r="A25" s="4" t="s">
        <v>72</v>
      </c>
      <c r="B25" s="5" t="s">
        <v>73</v>
      </c>
      <c r="C25" s="6" t="s">
        <v>30</v>
      </c>
      <c r="D25" s="7">
        <v>6</v>
      </c>
      <c r="E25" s="7">
        <v>5</v>
      </c>
      <c r="F25" s="7">
        <v>5</v>
      </c>
      <c r="G25" s="7">
        <v>5</v>
      </c>
      <c r="H25" s="7">
        <v>5</v>
      </c>
      <c r="I25" s="7">
        <v>4</v>
      </c>
      <c r="J25" s="7">
        <v>4</v>
      </c>
      <c r="K25" s="7">
        <v>6</v>
      </c>
      <c r="L25" s="7">
        <v>6</v>
      </c>
      <c r="M25" s="7">
        <v>5</v>
      </c>
      <c r="N25" s="7">
        <v>6</v>
      </c>
      <c r="O25" s="7">
        <v>6</v>
      </c>
      <c r="P25" s="7">
        <v>6</v>
      </c>
      <c r="Q25" s="16">
        <f>AVERAGE(D25:P25)</f>
        <v>5.3076923076923075</v>
      </c>
      <c r="R25" s="8">
        <f t="shared" si="1"/>
        <v>6</v>
      </c>
      <c r="S25" s="8">
        <f t="shared" si="2"/>
        <v>5</v>
      </c>
      <c r="T25" s="8">
        <f t="shared" si="3"/>
        <v>2</v>
      </c>
      <c r="U25" s="8">
        <f t="shared" si="4"/>
        <v>0</v>
      </c>
      <c r="V25" s="8">
        <f t="shared" si="5"/>
        <v>0</v>
      </c>
      <c r="W25" s="8">
        <f t="shared" si="6"/>
        <v>0</v>
      </c>
    </row>
    <row r="26" spans="1:23" ht="15">
      <c r="A26" s="4" t="s">
        <v>74</v>
      </c>
      <c r="B26" s="5" t="s">
        <v>75</v>
      </c>
      <c r="C26" s="6" t="s">
        <v>30</v>
      </c>
      <c r="D26" s="7">
        <v>5</v>
      </c>
      <c r="E26" s="7">
        <v>5</v>
      </c>
      <c r="F26" s="7">
        <v>5</v>
      </c>
      <c r="G26" s="7">
        <v>5</v>
      </c>
      <c r="H26" s="7">
        <v>5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6</v>
      </c>
      <c r="O26" s="7">
        <v>5</v>
      </c>
      <c r="P26" s="7">
        <v>6</v>
      </c>
      <c r="Q26" s="16">
        <f t="shared" si="0"/>
        <v>4.769230769230769</v>
      </c>
      <c r="R26" s="8">
        <f t="shared" si="1"/>
        <v>2</v>
      </c>
      <c r="S26" s="8">
        <f t="shared" si="2"/>
        <v>6</v>
      </c>
      <c r="T26" s="8">
        <f t="shared" si="3"/>
        <v>5</v>
      </c>
      <c r="U26" s="8">
        <f t="shared" si="4"/>
        <v>0</v>
      </c>
      <c r="V26" s="8">
        <f t="shared" si="5"/>
        <v>0</v>
      </c>
      <c r="W26" s="8">
        <f t="shared" si="6"/>
        <v>0</v>
      </c>
    </row>
    <row r="27" spans="1:23" ht="15">
      <c r="A27" s="4" t="s">
        <v>76</v>
      </c>
      <c r="B27" s="5" t="s">
        <v>77</v>
      </c>
      <c r="C27" s="6" t="s">
        <v>53</v>
      </c>
      <c r="D27" s="7">
        <v>4</v>
      </c>
      <c r="E27" s="7">
        <v>3</v>
      </c>
      <c r="F27" s="7">
        <v>2</v>
      </c>
      <c r="G27" s="7">
        <v>3</v>
      </c>
      <c r="H27" s="7">
        <v>3</v>
      </c>
      <c r="I27" s="7">
        <v>2</v>
      </c>
      <c r="J27" s="7">
        <v>3</v>
      </c>
      <c r="K27" s="7">
        <v>3</v>
      </c>
      <c r="L27" s="7">
        <v>3</v>
      </c>
      <c r="M27" s="7">
        <v>2</v>
      </c>
      <c r="N27" s="7">
        <v>4</v>
      </c>
      <c r="O27" s="7">
        <v>5</v>
      </c>
      <c r="P27" s="7">
        <v>6</v>
      </c>
      <c r="Q27" s="16">
        <f>AVERAGE(D27:P27)</f>
        <v>3.3076923076923075</v>
      </c>
      <c r="R27" s="8">
        <f>COUNTIF(D27:P27,6)</f>
        <v>1</v>
      </c>
      <c r="S27" s="8">
        <f>COUNTIF(D27:P27,5)</f>
        <v>1</v>
      </c>
      <c r="T27" s="8">
        <f>COUNTIF(D27:P27,4)</f>
        <v>2</v>
      </c>
      <c r="U27" s="8">
        <f>COUNTIF(D27:P27,3)</f>
        <v>6</v>
      </c>
      <c r="V27" s="8">
        <f>COUNTIF(D27:P27,2)</f>
        <v>3</v>
      </c>
      <c r="W27" s="8">
        <f>COUNTIF(D27:P27,1)</f>
        <v>0</v>
      </c>
    </row>
    <row r="28" spans="1:23" ht="15">
      <c r="A28" s="4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8">
        <f aca="true" t="shared" si="7" ref="R28:W28">SUM(R4:R27)</f>
        <v>46</v>
      </c>
      <c r="S28" s="18">
        <f t="shared" si="7"/>
        <v>80</v>
      </c>
      <c r="T28" s="18">
        <f t="shared" si="7"/>
        <v>73</v>
      </c>
      <c r="U28" s="18">
        <f t="shared" si="7"/>
        <v>77</v>
      </c>
      <c r="V28" s="18">
        <f t="shared" si="7"/>
        <v>35</v>
      </c>
      <c r="W28" s="18">
        <f t="shared" si="7"/>
        <v>0</v>
      </c>
    </row>
    <row r="29" spans="1:23" ht="15">
      <c r="A29" s="8"/>
      <c r="B29" s="8"/>
      <c r="C29" s="8" t="s">
        <v>78</v>
      </c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/>
      <c r="U29" s="16">
        <f>AVERAGE(Q4:Q27)</f>
        <v>4.0844017094017095</v>
      </c>
      <c r="V29" s="10"/>
      <c r="W29" s="10"/>
    </row>
    <row r="30" spans="1:23" ht="15">
      <c r="A30" s="12" t="s">
        <v>79</v>
      </c>
      <c r="B30" s="20" t="s">
        <v>80</v>
      </c>
      <c r="C30" s="19" t="s">
        <v>81</v>
      </c>
      <c r="D30" s="17">
        <f aca="true" t="shared" si="8" ref="D30:P30">AVERAGE(D4:D27)</f>
        <v>4.608695652173913</v>
      </c>
      <c r="E30" s="17">
        <f t="shared" si="8"/>
        <v>3.75</v>
      </c>
      <c r="F30" s="17">
        <f t="shared" si="8"/>
        <v>3.9166666666666665</v>
      </c>
      <c r="G30" s="17">
        <f t="shared" si="8"/>
        <v>3.7916666666666665</v>
      </c>
      <c r="H30" s="17">
        <f t="shared" si="8"/>
        <v>3.7083333333333335</v>
      </c>
      <c r="I30" s="17">
        <f t="shared" si="8"/>
        <v>3.2916666666666665</v>
      </c>
      <c r="J30" s="17">
        <f t="shared" si="8"/>
        <v>3.5</v>
      </c>
      <c r="K30" s="17">
        <f t="shared" si="8"/>
        <v>3.8333333333333335</v>
      </c>
      <c r="L30" s="17">
        <f t="shared" si="8"/>
        <v>3.75</v>
      </c>
      <c r="M30" s="17">
        <f t="shared" si="8"/>
        <v>3.7083333333333335</v>
      </c>
      <c r="N30" s="17">
        <f t="shared" si="8"/>
        <v>4.875</v>
      </c>
      <c r="O30" s="17">
        <f t="shared" si="8"/>
        <v>4.875</v>
      </c>
      <c r="P30" s="17">
        <f t="shared" si="8"/>
        <v>5.458333333333333</v>
      </c>
      <c r="Q30" s="13"/>
      <c r="R30" s="14"/>
      <c r="S30" s="14"/>
      <c r="T30" s="14"/>
      <c r="U30" s="14"/>
      <c r="V30" s="14"/>
      <c r="W30" s="14"/>
    </row>
    <row r="31" spans="1:23" ht="15">
      <c r="A31" s="15">
        <f>COUNTIF(C4:C27,"wzorowe")</f>
        <v>6</v>
      </c>
      <c r="B31" s="8" t="s">
        <v>30</v>
      </c>
      <c r="C31" s="8" t="s">
        <v>82</v>
      </c>
      <c r="D31" s="8">
        <f aca="true" t="shared" si="9" ref="D31:P31">COUNTIF(D4:D27,6)</f>
        <v>6</v>
      </c>
      <c r="E31" s="8">
        <f t="shared" si="9"/>
        <v>1</v>
      </c>
      <c r="F31" s="8">
        <f t="shared" si="9"/>
        <v>2</v>
      </c>
      <c r="G31" s="8">
        <f t="shared" si="9"/>
        <v>2</v>
      </c>
      <c r="H31" s="8">
        <f t="shared" si="9"/>
        <v>1</v>
      </c>
      <c r="I31" s="8">
        <f t="shared" si="9"/>
        <v>0</v>
      </c>
      <c r="J31" s="8">
        <f t="shared" si="9"/>
        <v>0</v>
      </c>
      <c r="K31" s="8">
        <f t="shared" si="9"/>
        <v>2</v>
      </c>
      <c r="L31" s="8">
        <f t="shared" si="9"/>
        <v>2</v>
      </c>
      <c r="M31" s="8">
        <f t="shared" si="9"/>
        <v>2</v>
      </c>
      <c r="N31" s="8">
        <f t="shared" si="9"/>
        <v>9</v>
      </c>
      <c r="O31" s="8">
        <f t="shared" si="9"/>
        <v>6</v>
      </c>
      <c r="P31" s="8">
        <f t="shared" si="9"/>
        <v>13</v>
      </c>
      <c r="Q31" s="8"/>
      <c r="R31" s="8"/>
      <c r="S31" s="8"/>
      <c r="T31" s="8"/>
      <c r="U31" s="4"/>
      <c r="V31" s="10"/>
      <c r="W31" s="10"/>
    </row>
    <row r="32" spans="1:23" ht="15">
      <c r="A32" s="15">
        <f>COUNTIF(C4:C27,"bardzo dobre")</f>
        <v>6</v>
      </c>
      <c r="B32" s="8" t="s">
        <v>36</v>
      </c>
      <c r="C32" s="8" t="s">
        <v>83</v>
      </c>
      <c r="D32" s="8">
        <f aca="true" t="shared" si="10" ref="D32:P32">COUNTIF(D4:D27,5)</f>
        <v>7</v>
      </c>
      <c r="E32" s="8">
        <f t="shared" si="10"/>
        <v>6</v>
      </c>
      <c r="F32" s="8">
        <f t="shared" si="10"/>
        <v>6</v>
      </c>
      <c r="G32" s="8">
        <f t="shared" si="10"/>
        <v>6</v>
      </c>
      <c r="H32" s="8">
        <f t="shared" si="10"/>
        <v>5</v>
      </c>
      <c r="I32" s="8">
        <f t="shared" si="10"/>
        <v>5</v>
      </c>
      <c r="J32" s="8">
        <f t="shared" si="10"/>
        <v>5</v>
      </c>
      <c r="K32" s="8">
        <f t="shared" si="10"/>
        <v>5</v>
      </c>
      <c r="L32" s="8">
        <f t="shared" si="10"/>
        <v>4</v>
      </c>
      <c r="M32" s="8">
        <f t="shared" si="10"/>
        <v>4</v>
      </c>
      <c r="N32" s="8">
        <f t="shared" si="10"/>
        <v>7</v>
      </c>
      <c r="O32" s="8">
        <f t="shared" si="10"/>
        <v>11</v>
      </c>
      <c r="P32" s="8">
        <f t="shared" si="10"/>
        <v>9</v>
      </c>
      <c r="Q32" s="8"/>
      <c r="R32" s="8"/>
      <c r="S32" s="8"/>
      <c r="T32" s="8"/>
      <c r="U32" s="4"/>
      <c r="V32" s="10"/>
      <c r="W32" s="10"/>
    </row>
    <row r="33" spans="1:23" ht="15">
      <c r="A33" s="15">
        <f>COUNTIF(C4:C27,"dobre")</f>
        <v>4</v>
      </c>
      <c r="B33" s="8" t="s">
        <v>27</v>
      </c>
      <c r="C33" s="8" t="s">
        <v>84</v>
      </c>
      <c r="D33" s="8">
        <f aca="true" t="shared" si="11" ref="D33:P33">COUNTIF(D4:D27,4)</f>
        <v>6</v>
      </c>
      <c r="E33" s="8">
        <f t="shared" si="11"/>
        <v>6</v>
      </c>
      <c r="F33" s="8">
        <f t="shared" si="11"/>
        <v>7</v>
      </c>
      <c r="G33" s="8">
        <f t="shared" si="11"/>
        <v>4</v>
      </c>
      <c r="H33" s="8">
        <f t="shared" si="11"/>
        <v>8</v>
      </c>
      <c r="I33" s="8">
        <f t="shared" si="11"/>
        <v>6</v>
      </c>
      <c r="J33" s="8">
        <f t="shared" si="11"/>
        <v>4</v>
      </c>
      <c r="K33" s="8">
        <f t="shared" si="11"/>
        <v>7</v>
      </c>
      <c r="L33" s="8">
        <f t="shared" si="11"/>
        <v>7</v>
      </c>
      <c r="M33" s="8">
        <f t="shared" si="11"/>
        <v>7</v>
      </c>
      <c r="N33" s="8">
        <f t="shared" si="11"/>
        <v>4</v>
      </c>
      <c r="O33" s="8">
        <f t="shared" si="11"/>
        <v>5</v>
      </c>
      <c r="P33" s="8">
        <f t="shared" si="11"/>
        <v>2</v>
      </c>
      <c r="Q33" s="8"/>
      <c r="R33" s="8"/>
      <c r="S33" s="8"/>
      <c r="T33" s="8"/>
      <c r="U33" s="4"/>
      <c r="V33" s="10"/>
      <c r="W33" s="10"/>
    </row>
    <row r="34" spans="1:23" ht="15">
      <c r="A34" s="15">
        <f>COUNTIF(C4:C27,"poprawne")</f>
        <v>4</v>
      </c>
      <c r="B34" s="8" t="s">
        <v>53</v>
      </c>
      <c r="C34" s="8" t="s">
        <v>85</v>
      </c>
      <c r="D34" s="8">
        <f aca="true" t="shared" si="12" ref="D34:P34">COUNTIF(D4:D27,3)</f>
        <v>3</v>
      </c>
      <c r="E34" s="8">
        <f t="shared" si="12"/>
        <v>8</v>
      </c>
      <c r="F34" s="8">
        <f t="shared" si="12"/>
        <v>6</v>
      </c>
      <c r="G34" s="8">
        <f t="shared" si="12"/>
        <v>9</v>
      </c>
      <c r="H34" s="8">
        <f t="shared" si="12"/>
        <v>6</v>
      </c>
      <c r="I34" s="8">
        <f t="shared" si="12"/>
        <v>4</v>
      </c>
      <c r="J34" s="8">
        <f t="shared" si="12"/>
        <v>13</v>
      </c>
      <c r="K34" s="8">
        <f t="shared" si="12"/>
        <v>7</v>
      </c>
      <c r="L34" s="8">
        <f t="shared" si="12"/>
        <v>8</v>
      </c>
      <c r="M34" s="8">
        <f t="shared" si="12"/>
        <v>7</v>
      </c>
      <c r="N34" s="8">
        <f t="shared" si="12"/>
        <v>4</v>
      </c>
      <c r="O34" s="8">
        <f t="shared" si="12"/>
        <v>2</v>
      </c>
      <c r="P34" s="8">
        <f t="shared" si="12"/>
        <v>0</v>
      </c>
      <c r="Q34" s="8"/>
      <c r="R34" s="8"/>
      <c r="S34" s="8"/>
      <c r="T34" s="8"/>
      <c r="U34" s="4"/>
      <c r="V34" s="10"/>
      <c r="W34" s="10"/>
    </row>
    <row r="35" spans="1:23" ht="14.25">
      <c r="A35" s="15">
        <f>COUNTIF(C4:C27,"nieodpowiednie")</f>
        <v>4</v>
      </c>
      <c r="B35" s="8" t="s">
        <v>33</v>
      </c>
      <c r="C35" s="8" t="s">
        <v>86</v>
      </c>
      <c r="D35" s="8">
        <f>COUNTIF(D4:D27,2)</f>
        <v>1</v>
      </c>
      <c r="E35" s="8">
        <f>COUNTIF(E4:E27,2)</f>
        <v>3</v>
      </c>
      <c r="F35" s="8">
        <f aca="true" t="shared" si="13" ref="F35:P35">COUNTIF(F4:F27,2)</f>
        <v>3</v>
      </c>
      <c r="G35" s="8">
        <f t="shared" si="13"/>
        <v>3</v>
      </c>
      <c r="H35" s="8">
        <f t="shared" si="13"/>
        <v>4</v>
      </c>
      <c r="I35" s="8">
        <f t="shared" si="13"/>
        <v>9</v>
      </c>
      <c r="J35" s="8">
        <f t="shared" si="13"/>
        <v>2</v>
      </c>
      <c r="K35" s="8">
        <f t="shared" si="13"/>
        <v>3</v>
      </c>
      <c r="L35" s="8">
        <f t="shared" si="13"/>
        <v>3</v>
      </c>
      <c r="M35" s="8">
        <f t="shared" si="13"/>
        <v>4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/>
      <c r="R35" s="8"/>
      <c r="S35" s="8"/>
      <c r="T35" s="8"/>
      <c r="U35" s="4"/>
      <c r="V35" s="10"/>
      <c r="W35" s="10"/>
    </row>
    <row r="36" spans="1:23" ht="14.25">
      <c r="A36" s="15">
        <f>COUNTIF(D4:D27,"naganne")</f>
        <v>0</v>
      </c>
      <c r="B36" s="8" t="s">
        <v>87</v>
      </c>
      <c r="C36" s="8" t="s">
        <v>88</v>
      </c>
      <c r="D36" s="8">
        <f aca="true" t="shared" si="14" ref="D36:P36">COUNTIF(D4:D27,1)</f>
        <v>0</v>
      </c>
      <c r="E36" s="8">
        <f t="shared" si="14"/>
        <v>0</v>
      </c>
      <c r="F36" s="8">
        <f t="shared" si="14"/>
        <v>0</v>
      </c>
      <c r="G36" s="8">
        <f t="shared" si="14"/>
        <v>0</v>
      </c>
      <c r="H36" s="8">
        <f t="shared" si="14"/>
        <v>0</v>
      </c>
      <c r="I36" s="8">
        <f t="shared" si="14"/>
        <v>0</v>
      </c>
      <c r="J36" s="8">
        <f t="shared" si="14"/>
        <v>0</v>
      </c>
      <c r="K36" s="8">
        <f t="shared" si="14"/>
        <v>0</v>
      </c>
      <c r="L36" s="8">
        <f t="shared" si="14"/>
        <v>0</v>
      </c>
      <c r="M36" s="8">
        <f t="shared" si="14"/>
        <v>0</v>
      </c>
      <c r="N36" s="8">
        <f t="shared" si="14"/>
        <v>0</v>
      </c>
      <c r="O36" s="8">
        <f t="shared" si="14"/>
        <v>0</v>
      </c>
      <c r="P36" s="8">
        <f t="shared" si="14"/>
        <v>0</v>
      </c>
      <c r="Q36" s="8"/>
      <c r="R36" s="8"/>
      <c r="S36" s="8"/>
      <c r="T36" s="8"/>
      <c r="U36" s="4"/>
      <c r="V36" s="10"/>
      <c r="W36" s="10"/>
    </row>
  </sheetData>
  <sheetProtection/>
  <mergeCells count="4">
    <mergeCell ref="A1:X1"/>
    <mergeCell ref="A2:C2"/>
    <mergeCell ref="D2:X2"/>
    <mergeCell ref="D29:T29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AA38" sqref="AA38"/>
    </sheetView>
  </sheetViews>
  <sheetFormatPr defaultColWidth="9.140625" defaultRowHeight="15"/>
  <cols>
    <col min="1" max="1" width="3.57421875" style="0" customWidth="1"/>
    <col min="2" max="2" width="15.00390625" style="0" customWidth="1"/>
    <col min="3" max="3" width="13.57421875" style="0" customWidth="1"/>
    <col min="4" max="16" width="3.8515625" style="0" bestFit="1" customWidth="1"/>
    <col min="17" max="17" width="5.28125" style="0" customWidth="1"/>
    <col min="18" max="20" width="3.57421875" style="0" customWidth="1"/>
    <col min="21" max="21" width="4.00390625" style="0" customWidth="1"/>
    <col min="22" max="23" width="2.7109375" style="0" customWidth="1"/>
    <col min="24" max="24" width="0.9921875" style="0" customWidth="1"/>
  </cols>
  <sheetData>
    <row r="1" spans="1:24" ht="15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thickBot="1">
      <c r="A2" s="27" t="s">
        <v>0</v>
      </c>
      <c r="B2" s="28"/>
      <c r="C2" s="29"/>
      <c r="D2" s="30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3"/>
    </row>
    <row r="3" spans="1:23" ht="83.25">
      <c r="A3" s="1" t="s">
        <v>2</v>
      </c>
      <c r="B3" s="2" t="s">
        <v>3</v>
      </c>
      <c r="C3" s="3" t="s">
        <v>4</v>
      </c>
      <c r="D3" s="21" t="s">
        <v>5</v>
      </c>
      <c r="E3" s="22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3" t="s">
        <v>14</v>
      </c>
      <c r="N3" s="23" t="s">
        <v>15</v>
      </c>
      <c r="O3" s="21" t="s">
        <v>16</v>
      </c>
      <c r="P3" s="23" t="s">
        <v>17</v>
      </c>
      <c r="Q3" s="38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5" t="s">
        <v>24</v>
      </c>
    </row>
    <row r="4" spans="1:23" ht="15">
      <c r="A4" s="4" t="s">
        <v>25</v>
      </c>
      <c r="B4" s="5" t="s">
        <v>26</v>
      </c>
      <c r="C4" s="6" t="s">
        <v>27</v>
      </c>
      <c r="D4" s="7">
        <v>4</v>
      </c>
      <c r="E4" s="7">
        <v>4</v>
      </c>
      <c r="F4" s="7">
        <v>4</v>
      </c>
      <c r="G4" s="7">
        <v>3</v>
      </c>
      <c r="H4" s="7">
        <v>4</v>
      </c>
      <c r="I4" s="7">
        <v>5</v>
      </c>
      <c r="J4" s="7">
        <v>5</v>
      </c>
      <c r="K4" s="7">
        <v>4</v>
      </c>
      <c r="L4" s="7">
        <v>5</v>
      </c>
      <c r="M4" s="7">
        <v>4</v>
      </c>
      <c r="N4" s="7">
        <v>5</v>
      </c>
      <c r="O4" s="7">
        <v>6</v>
      </c>
      <c r="P4" s="7">
        <v>5</v>
      </c>
      <c r="Q4" s="16">
        <f>AVERAGE(D4:P4)</f>
        <v>4.461538461538462</v>
      </c>
      <c r="R4" s="8">
        <f>COUNTIF(D4:P4,6)</f>
        <v>1</v>
      </c>
      <c r="S4" s="8">
        <f>COUNTIF(D4:P4,5)</f>
        <v>5</v>
      </c>
      <c r="T4" s="8">
        <f>COUNTIF(D4:P4,4)</f>
        <v>6</v>
      </c>
      <c r="U4" s="8">
        <f>COUNTIF(D4:P4,3)</f>
        <v>1</v>
      </c>
      <c r="V4" s="8">
        <f>COUNTIF(D4:P4,2)</f>
        <v>0</v>
      </c>
      <c r="W4" s="8">
        <f>COUNTIF(D4:P4,1)</f>
        <v>0</v>
      </c>
    </row>
    <row r="5" spans="1:23" ht="15">
      <c r="A5" s="4" t="s">
        <v>28</v>
      </c>
      <c r="B5" s="5" t="s">
        <v>29</v>
      </c>
      <c r="C5" s="6" t="s">
        <v>30</v>
      </c>
      <c r="D5" s="7">
        <v>6</v>
      </c>
      <c r="E5" s="7">
        <v>5</v>
      </c>
      <c r="F5" s="7">
        <v>5</v>
      </c>
      <c r="G5" s="7">
        <v>5</v>
      </c>
      <c r="H5" s="7">
        <v>5</v>
      </c>
      <c r="I5" s="7">
        <v>4</v>
      </c>
      <c r="J5" s="7">
        <v>5</v>
      </c>
      <c r="K5" s="7">
        <v>5</v>
      </c>
      <c r="L5" s="7">
        <v>5</v>
      </c>
      <c r="M5" s="7">
        <v>6</v>
      </c>
      <c r="N5" s="7">
        <v>6</v>
      </c>
      <c r="O5" s="7">
        <v>6</v>
      </c>
      <c r="P5" s="7">
        <v>6</v>
      </c>
      <c r="Q5" s="16">
        <f aca="true" t="shared" si="0" ref="Q5:Q26">AVERAGE(D5:P5)</f>
        <v>5.3076923076923075</v>
      </c>
      <c r="R5" s="8">
        <f aca="true" t="shared" si="1" ref="R5:R26">COUNTIF(D5:P5,6)</f>
        <v>5</v>
      </c>
      <c r="S5" s="8">
        <f aca="true" t="shared" si="2" ref="S5:S26">COUNTIF(D5:P5,5)</f>
        <v>7</v>
      </c>
      <c r="T5" s="8">
        <f aca="true" t="shared" si="3" ref="T5:T26">COUNTIF(D5:P5,4)</f>
        <v>1</v>
      </c>
      <c r="U5" s="8">
        <f aca="true" t="shared" si="4" ref="U5:U26">COUNTIF(D5:P5,3)</f>
        <v>0</v>
      </c>
      <c r="V5" s="8">
        <f aca="true" t="shared" si="5" ref="V5:V26">COUNTIF(D5:P5,2)</f>
        <v>0</v>
      </c>
      <c r="W5" s="8">
        <f aca="true" t="shared" si="6" ref="W5:W26">COUNTIF(D5:P5,1)</f>
        <v>0</v>
      </c>
    </row>
    <row r="6" spans="1:23" ht="15">
      <c r="A6" s="4" t="s">
        <v>31</v>
      </c>
      <c r="B6" s="5" t="s">
        <v>32</v>
      </c>
      <c r="C6" s="6" t="s">
        <v>33</v>
      </c>
      <c r="D6" s="7">
        <v>3</v>
      </c>
      <c r="E6" s="7">
        <v>3</v>
      </c>
      <c r="F6" s="7">
        <v>2</v>
      </c>
      <c r="G6" s="7">
        <v>2</v>
      </c>
      <c r="H6" s="7">
        <v>2</v>
      </c>
      <c r="I6" s="7">
        <v>2</v>
      </c>
      <c r="J6" s="7">
        <v>3</v>
      </c>
      <c r="K6" s="7">
        <v>2</v>
      </c>
      <c r="L6" s="7">
        <v>2</v>
      </c>
      <c r="M6" s="7">
        <v>2</v>
      </c>
      <c r="N6" s="7">
        <v>4</v>
      </c>
      <c r="O6" s="7">
        <v>4</v>
      </c>
      <c r="P6" s="7">
        <v>5</v>
      </c>
      <c r="Q6" s="16">
        <f t="shared" si="0"/>
        <v>2.769230769230769</v>
      </c>
      <c r="R6" s="8">
        <f t="shared" si="1"/>
        <v>0</v>
      </c>
      <c r="S6" s="8">
        <f t="shared" si="2"/>
        <v>1</v>
      </c>
      <c r="T6" s="8">
        <f t="shared" si="3"/>
        <v>2</v>
      </c>
      <c r="U6" s="8">
        <f t="shared" si="4"/>
        <v>3</v>
      </c>
      <c r="V6" s="8">
        <f t="shared" si="5"/>
        <v>7</v>
      </c>
      <c r="W6" s="8">
        <f t="shared" si="6"/>
        <v>0</v>
      </c>
    </row>
    <row r="7" spans="1:23" ht="15">
      <c r="A7" s="4" t="s">
        <v>34</v>
      </c>
      <c r="B7" s="5" t="s">
        <v>35</v>
      </c>
      <c r="C7" s="6" t="s">
        <v>36</v>
      </c>
      <c r="D7" s="7">
        <v>4</v>
      </c>
      <c r="E7" s="7">
        <v>3</v>
      </c>
      <c r="F7" s="7">
        <v>3</v>
      </c>
      <c r="G7" s="7">
        <v>3</v>
      </c>
      <c r="H7" s="7">
        <v>4</v>
      </c>
      <c r="I7" s="7">
        <v>4</v>
      </c>
      <c r="J7" s="7">
        <v>4</v>
      </c>
      <c r="K7" s="7">
        <v>3</v>
      </c>
      <c r="L7" s="7">
        <v>3</v>
      </c>
      <c r="M7" s="7">
        <v>4</v>
      </c>
      <c r="N7" s="7">
        <v>4</v>
      </c>
      <c r="O7" s="7">
        <v>5</v>
      </c>
      <c r="P7" s="7">
        <v>5</v>
      </c>
      <c r="Q7" s="16">
        <f t="shared" si="0"/>
        <v>3.769230769230769</v>
      </c>
      <c r="R7" s="8">
        <f t="shared" si="1"/>
        <v>0</v>
      </c>
      <c r="S7" s="8">
        <f t="shared" si="2"/>
        <v>2</v>
      </c>
      <c r="T7" s="8">
        <f t="shared" si="3"/>
        <v>6</v>
      </c>
      <c r="U7" s="8">
        <f t="shared" si="4"/>
        <v>5</v>
      </c>
      <c r="V7" s="8">
        <f t="shared" si="5"/>
        <v>0</v>
      </c>
      <c r="W7" s="8">
        <f t="shared" si="6"/>
        <v>0</v>
      </c>
    </row>
    <row r="8" spans="1:23" ht="15">
      <c r="A8" s="4" t="s">
        <v>37</v>
      </c>
      <c r="B8" s="5" t="s">
        <v>38</v>
      </c>
      <c r="C8" s="6" t="s">
        <v>33</v>
      </c>
      <c r="D8" s="7">
        <v>2</v>
      </c>
      <c r="E8" s="7">
        <v>2</v>
      </c>
      <c r="F8" s="7">
        <v>2</v>
      </c>
      <c r="G8" s="7">
        <v>2</v>
      </c>
      <c r="H8" s="7">
        <v>3</v>
      </c>
      <c r="I8" s="7">
        <v>2</v>
      </c>
      <c r="J8" s="7">
        <v>2</v>
      </c>
      <c r="K8" s="7">
        <v>2</v>
      </c>
      <c r="L8" s="7">
        <v>4</v>
      </c>
      <c r="M8" s="7">
        <v>2</v>
      </c>
      <c r="N8" s="7">
        <v>3</v>
      </c>
      <c r="O8" s="7">
        <v>3</v>
      </c>
      <c r="P8" s="7">
        <v>4</v>
      </c>
      <c r="Q8" s="16">
        <f t="shared" si="0"/>
        <v>2.5384615384615383</v>
      </c>
      <c r="R8" s="8">
        <f t="shared" si="1"/>
        <v>0</v>
      </c>
      <c r="S8" s="8">
        <f t="shared" si="2"/>
        <v>0</v>
      </c>
      <c r="T8" s="8">
        <f t="shared" si="3"/>
        <v>2</v>
      </c>
      <c r="U8" s="8">
        <f t="shared" si="4"/>
        <v>3</v>
      </c>
      <c r="V8" s="8">
        <f t="shared" si="5"/>
        <v>8</v>
      </c>
      <c r="W8" s="8">
        <f t="shared" si="6"/>
        <v>0</v>
      </c>
    </row>
    <row r="9" spans="1:23" ht="15">
      <c r="A9" s="4" t="s">
        <v>39</v>
      </c>
      <c r="B9" s="5" t="s">
        <v>40</v>
      </c>
      <c r="C9" s="6" t="s">
        <v>36</v>
      </c>
      <c r="D9" s="7">
        <v>5</v>
      </c>
      <c r="E9" s="7">
        <v>4</v>
      </c>
      <c r="F9" s="7">
        <v>5</v>
      </c>
      <c r="G9" s="7">
        <v>5</v>
      </c>
      <c r="H9" s="7">
        <v>4</v>
      </c>
      <c r="I9" s="7">
        <v>5</v>
      </c>
      <c r="J9" s="7">
        <v>3</v>
      </c>
      <c r="K9" s="7">
        <v>5</v>
      </c>
      <c r="L9" s="7">
        <v>4</v>
      </c>
      <c r="M9" s="7">
        <v>4</v>
      </c>
      <c r="N9" s="7">
        <v>6</v>
      </c>
      <c r="O9" s="7">
        <v>6</v>
      </c>
      <c r="P9" s="7">
        <v>6</v>
      </c>
      <c r="Q9" s="16">
        <f t="shared" si="0"/>
        <v>4.769230769230769</v>
      </c>
      <c r="R9" s="8">
        <f t="shared" si="1"/>
        <v>3</v>
      </c>
      <c r="S9" s="8">
        <f t="shared" si="2"/>
        <v>5</v>
      </c>
      <c r="T9" s="8">
        <f t="shared" si="3"/>
        <v>4</v>
      </c>
      <c r="U9" s="8">
        <f t="shared" si="4"/>
        <v>1</v>
      </c>
      <c r="V9" s="8">
        <f t="shared" si="5"/>
        <v>0</v>
      </c>
      <c r="W9" s="8">
        <f t="shared" si="6"/>
        <v>0</v>
      </c>
    </row>
    <row r="10" spans="1:23" ht="15">
      <c r="A10" s="4" t="s">
        <v>41</v>
      </c>
      <c r="B10" s="5" t="s">
        <v>42</v>
      </c>
      <c r="C10" s="6" t="s">
        <v>30</v>
      </c>
      <c r="D10" s="7">
        <v>6</v>
      </c>
      <c r="E10" s="7">
        <v>4</v>
      </c>
      <c r="F10" s="7">
        <v>4</v>
      </c>
      <c r="G10" s="7">
        <v>4</v>
      </c>
      <c r="H10" s="7">
        <v>4</v>
      </c>
      <c r="I10" s="7">
        <v>3</v>
      </c>
      <c r="J10" s="7">
        <v>3</v>
      </c>
      <c r="K10" s="7">
        <v>4</v>
      </c>
      <c r="L10" s="7">
        <v>4</v>
      </c>
      <c r="M10" s="7">
        <v>4</v>
      </c>
      <c r="N10" s="7">
        <v>6</v>
      </c>
      <c r="O10" s="7">
        <v>4</v>
      </c>
      <c r="P10" s="7">
        <v>6</v>
      </c>
      <c r="Q10" s="16">
        <f t="shared" si="0"/>
        <v>4.3076923076923075</v>
      </c>
      <c r="R10" s="8">
        <f t="shared" si="1"/>
        <v>3</v>
      </c>
      <c r="S10" s="8">
        <f t="shared" si="2"/>
        <v>0</v>
      </c>
      <c r="T10" s="8">
        <f t="shared" si="3"/>
        <v>8</v>
      </c>
      <c r="U10" s="8">
        <f t="shared" si="4"/>
        <v>2</v>
      </c>
      <c r="V10" s="8">
        <f t="shared" si="5"/>
        <v>0</v>
      </c>
      <c r="W10" s="8">
        <f t="shared" si="6"/>
        <v>0</v>
      </c>
    </row>
    <row r="11" spans="1:23" ht="15">
      <c r="A11" s="4" t="s">
        <v>43</v>
      </c>
      <c r="B11" s="5" t="s">
        <v>44</v>
      </c>
      <c r="C11" s="6" t="s">
        <v>30</v>
      </c>
      <c r="D11" s="7">
        <v>6</v>
      </c>
      <c r="E11" s="7">
        <v>6</v>
      </c>
      <c r="F11" s="7">
        <v>6</v>
      </c>
      <c r="G11" s="7">
        <v>6</v>
      </c>
      <c r="H11" s="7">
        <v>6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6</v>
      </c>
      <c r="O11" s="7">
        <v>6</v>
      </c>
      <c r="P11" s="7">
        <v>6</v>
      </c>
      <c r="Q11" s="16">
        <f t="shared" si="0"/>
        <v>5.846153846153846</v>
      </c>
      <c r="R11" s="8">
        <f t="shared" si="1"/>
        <v>11</v>
      </c>
      <c r="S11" s="8">
        <f t="shared" si="2"/>
        <v>2</v>
      </c>
      <c r="T11" s="8">
        <f t="shared" si="3"/>
        <v>0</v>
      </c>
      <c r="U11" s="8">
        <f t="shared" si="4"/>
        <v>0</v>
      </c>
      <c r="V11" s="8">
        <f t="shared" si="5"/>
        <v>0</v>
      </c>
      <c r="W11" s="8">
        <f t="shared" si="6"/>
        <v>0</v>
      </c>
    </row>
    <row r="12" spans="1:23" ht="15">
      <c r="A12" s="4" t="s">
        <v>45</v>
      </c>
      <c r="B12" s="5" t="s">
        <v>46</v>
      </c>
      <c r="C12" s="6" t="s">
        <v>27</v>
      </c>
      <c r="D12" s="7">
        <v>4</v>
      </c>
      <c r="E12" s="7">
        <v>2</v>
      </c>
      <c r="F12" s="7">
        <v>3</v>
      </c>
      <c r="G12" s="7">
        <v>3</v>
      </c>
      <c r="H12" s="7">
        <v>2</v>
      </c>
      <c r="I12" s="7">
        <v>2</v>
      </c>
      <c r="J12" s="7">
        <v>3</v>
      </c>
      <c r="K12" s="7">
        <v>3</v>
      </c>
      <c r="L12" s="7">
        <v>2</v>
      </c>
      <c r="M12" s="7">
        <v>2</v>
      </c>
      <c r="N12" s="7">
        <v>3</v>
      </c>
      <c r="O12" s="7">
        <v>5</v>
      </c>
      <c r="P12" s="7">
        <v>5</v>
      </c>
      <c r="Q12" s="16">
        <f t="shared" si="0"/>
        <v>3</v>
      </c>
      <c r="R12" s="8">
        <f t="shared" si="1"/>
        <v>0</v>
      </c>
      <c r="S12" s="8">
        <f t="shared" si="2"/>
        <v>2</v>
      </c>
      <c r="T12" s="8">
        <f t="shared" si="3"/>
        <v>1</v>
      </c>
      <c r="U12" s="8">
        <f t="shared" si="4"/>
        <v>5</v>
      </c>
      <c r="V12" s="8">
        <f t="shared" si="5"/>
        <v>5</v>
      </c>
      <c r="W12" s="8">
        <f t="shared" si="6"/>
        <v>0</v>
      </c>
    </row>
    <row r="13" spans="1:23" ht="15">
      <c r="A13" s="4" t="s">
        <v>47</v>
      </c>
      <c r="B13" s="5" t="s">
        <v>48</v>
      </c>
      <c r="C13" s="6" t="s">
        <v>36</v>
      </c>
      <c r="D13" s="7"/>
      <c r="E13" s="7">
        <v>5</v>
      </c>
      <c r="F13" s="7">
        <v>6</v>
      </c>
      <c r="G13" s="7">
        <v>6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>
        <v>6</v>
      </c>
      <c r="O13" s="7">
        <v>5</v>
      </c>
      <c r="P13" s="7">
        <v>6</v>
      </c>
      <c r="Q13" s="16">
        <f t="shared" si="0"/>
        <v>5.333333333333333</v>
      </c>
      <c r="R13" s="8">
        <f t="shared" si="1"/>
        <v>4</v>
      </c>
      <c r="S13" s="8">
        <f t="shared" si="2"/>
        <v>8</v>
      </c>
      <c r="T13" s="8">
        <f t="shared" si="3"/>
        <v>0</v>
      </c>
      <c r="U13" s="8">
        <f t="shared" si="4"/>
        <v>0</v>
      </c>
      <c r="V13" s="8">
        <f t="shared" si="5"/>
        <v>0</v>
      </c>
      <c r="W13" s="8">
        <f t="shared" si="6"/>
        <v>0</v>
      </c>
    </row>
    <row r="14" spans="1:23" ht="15">
      <c r="A14" s="4" t="s">
        <v>49</v>
      </c>
      <c r="B14" s="5" t="s">
        <v>50</v>
      </c>
      <c r="C14" s="6" t="s">
        <v>36</v>
      </c>
      <c r="D14" s="7">
        <v>5</v>
      </c>
      <c r="E14" s="7">
        <v>5</v>
      </c>
      <c r="F14" s="7">
        <v>4</v>
      </c>
      <c r="G14" s="7">
        <v>4</v>
      </c>
      <c r="H14" s="7">
        <v>4</v>
      </c>
      <c r="I14" s="7">
        <v>2</v>
      </c>
      <c r="J14" s="7">
        <v>3</v>
      </c>
      <c r="K14" s="7">
        <v>4</v>
      </c>
      <c r="L14" s="7">
        <v>3</v>
      </c>
      <c r="M14" s="7">
        <v>3</v>
      </c>
      <c r="N14" s="7">
        <v>6</v>
      </c>
      <c r="O14" s="7">
        <v>3</v>
      </c>
      <c r="P14" s="7">
        <v>6</v>
      </c>
      <c r="Q14" s="16">
        <f t="shared" si="0"/>
        <v>4</v>
      </c>
      <c r="R14" s="8">
        <f t="shared" si="1"/>
        <v>2</v>
      </c>
      <c r="S14" s="8">
        <f t="shared" si="2"/>
        <v>2</v>
      </c>
      <c r="T14" s="8">
        <f t="shared" si="3"/>
        <v>4</v>
      </c>
      <c r="U14" s="8">
        <f t="shared" si="4"/>
        <v>4</v>
      </c>
      <c r="V14" s="8">
        <f t="shared" si="5"/>
        <v>1</v>
      </c>
      <c r="W14" s="8">
        <f t="shared" si="6"/>
        <v>0</v>
      </c>
    </row>
    <row r="15" spans="1:23" ht="15">
      <c r="A15" s="4" t="s">
        <v>51</v>
      </c>
      <c r="B15" s="5" t="s">
        <v>52</v>
      </c>
      <c r="C15" s="6" t="s">
        <v>53</v>
      </c>
      <c r="D15" s="7">
        <v>5</v>
      </c>
      <c r="E15" s="7">
        <v>4</v>
      </c>
      <c r="F15" s="7">
        <v>4</v>
      </c>
      <c r="G15" s="7">
        <v>3</v>
      </c>
      <c r="H15" s="7">
        <v>3</v>
      </c>
      <c r="I15" s="7">
        <v>2</v>
      </c>
      <c r="J15" s="7">
        <v>3</v>
      </c>
      <c r="K15" s="7">
        <v>3</v>
      </c>
      <c r="L15" s="7">
        <v>3</v>
      </c>
      <c r="M15" s="7">
        <v>3</v>
      </c>
      <c r="N15" s="7">
        <v>5</v>
      </c>
      <c r="O15" s="7">
        <v>5</v>
      </c>
      <c r="P15" s="7">
        <v>6</v>
      </c>
      <c r="Q15" s="16">
        <f t="shared" si="0"/>
        <v>3.769230769230769</v>
      </c>
      <c r="R15" s="8">
        <f t="shared" si="1"/>
        <v>1</v>
      </c>
      <c r="S15" s="8">
        <f t="shared" si="2"/>
        <v>3</v>
      </c>
      <c r="T15" s="8">
        <f t="shared" si="3"/>
        <v>2</v>
      </c>
      <c r="U15" s="8">
        <f t="shared" si="4"/>
        <v>6</v>
      </c>
      <c r="V15" s="8">
        <f t="shared" si="5"/>
        <v>1</v>
      </c>
      <c r="W15" s="8">
        <f t="shared" si="6"/>
        <v>0</v>
      </c>
    </row>
    <row r="16" spans="1:23" ht="15">
      <c r="A16" s="4" t="s">
        <v>54</v>
      </c>
      <c r="B16" s="5" t="s">
        <v>55</v>
      </c>
      <c r="C16" s="6" t="s">
        <v>36</v>
      </c>
      <c r="D16" s="7">
        <v>5</v>
      </c>
      <c r="E16" s="7">
        <v>3</v>
      </c>
      <c r="F16" s="7">
        <v>4</v>
      </c>
      <c r="G16" s="7">
        <v>3</v>
      </c>
      <c r="H16" s="7">
        <v>3</v>
      </c>
      <c r="I16" s="7">
        <v>2</v>
      </c>
      <c r="J16" s="7">
        <v>3</v>
      </c>
      <c r="K16" s="7">
        <v>3</v>
      </c>
      <c r="L16" s="7">
        <v>3</v>
      </c>
      <c r="M16" s="7">
        <v>3</v>
      </c>
      <c r="N16" s="7">
        <v>5</v>
      </c>
      <c r="O16" s="7">
        <v>5</v>
      </c>
      <c r="P16" s="7">
        <v>6</v>
      </c>
      <c r="Q16" s="16">
        <f t="shared" si="0"/>
        <v>3.6923076923076925</v>
      </c>
      <c r="R16" s="8">
        <f t="shared" si="1"/>
        <v>1</v>
      </c>
      <c r="S16" s="8">
        <f t="shared" si="2"/>
        <v>3</v>
      </c>
      <c r="T16" s="8">
        <f t="shared" si="3"/>
        <v>1</v>
      </c>
      <c r="U16" s="8">
        <f t="shared" si="4"/>
        <v>7</v>
      </c>
      <c r="V16" s="8">
        <f t="shared" si="5"/>
        <v>1</v>
      </c>
      <c r="W16" s="8">
        <f t="shared" si="6"/>
        <v>0</v>
      </c>
    </row>
    <row r="17" spans="1:23" ht="15">
      <c r="A17" s="4" t="s">
        <v>56</v>
      </c>
      <c r="B17" s="5" t="s">
        <v>57</v>
      </c>
      <c r="C17" s="6" t="s">
        <v>27</v>
      </c>
      <c r="D17" s="7">
        <v>6</v>
      </c>
      <c r="E17" s="7">
        <v>4</v>
      </c>
      <c r="F17" s="7">
        <v>5</v>
      </c>
      <c r="G17" s="7">
        <v>5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5</v>
      </c>
      <c r="N17" s="7">
        <v>5</v>
      </c>
      <c r="O17" s="7">
        <v>5</v>
      </c>
      <c r="P17" s="7">
        <v>6</v>
      </c>
      <c r="Q17" s="16">
        <f t="shared" si="0"/>
        <v>4.6923076923076925</v>
      </c>
      <c r="R17" s="8">
        <f t="shared" si="1"/>
        <v>2</v>
      </c>
      <c r="S17" s="8">
        <f t="shared" si="2"/>
        <v>5</v>
      </c>
      <c r="T17" s="8">
        <f t="shared" si="3"/>
        <v>6</v>
      </c>
      <c r="U17" s="8">
        <f t="shared" si="4"/>
        <v>0</v>
      </c>
      <c r="V17" s="8">
        <f t="shared" si="5"/>
        <v>0</v>
      </c>
      <c r="W17" s="8">
        <f t="shared" si="6"/>
        <v>0</v>
      </c>
    </row>
    <row r="18" spans="1:23" ht="15">
      <c r="A18" s="4" t="s">
        <v>58</v>
      </c>
      <c r="B18" s="5" t="s">
        <v>59</v>
      </c>
      <c r="C18" s="6" t="s">
        <v>27</v>
      </c>
      <c r="D18" s="7">
        <v>5</v>
      </c>
      <c r="E18" s="7">
        <v>3</v>
      </c>
      <c r="F18" s="7">
        <v>4</v>
      </c>
      <c r="G18" s="7">
        <v>3</v>
      </c>
      <c r="H18" s="7">
        <v>4</v>
      </c>
      <c r="I18" s="7">
        <v>3</v>
      </c>
      <c r="J18" s="7">
        <v>3</v>
      </c>
      <c r="K18" s="7">
        <v>4</v>
      </c>
      <c r="L18" s="7">
        <v>3</v>
      </c>
      <c r="M18" s="7">
        <v>3</v>
      </c>
      <c r="N18" s="7">
        <v>5</v>
      </c>
      <c r="O18" s="7">
        <v>5</v>
      </c>
      <c r="P18" s="7">
        <v>5</v>
      </c>
      <c r="Q18" s="16">
        <f t="shared" si="0"/>
        <v>3.8461538461538463</v>
      </c>
      <c r="R18" s="8">
        <f t="shared" si="1"/>
        <v>0</v>
      </c>
      <c r="S18" s="8">
        <f t="shared" si="2"/>
        <v>4</v>
      </c>
      <c r="T18" s="8">
        <f t="shared" si="3"/>
        <v>3</v>
      </c>
      <c r="U18" s="8">
        <f t="shared" si="4"/>
        <v>6</v>
      </c>
      <c r="V18" s="8">
        <f t="shared" si="5"/>
        <v>0</v>
      </c>
      <c r="W18" s="8">
        <f t="shared" si="6"/>
        <v>0</v>
      </c>
    </row>
    <row r="19" spans="1:23" ht="15">
      <c r="A19" s="4" t="s">
        <v>60</v>
      </c>
      <c r="B19" s="5" t="s">
        <v>61</v>
      </c>
      <c r="C19" s="6" t="s">
        <v>33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5</v>
      </c>
      <c r="P19" s="7">
        <v>5</v>
      </c>
      <c r="Q19" s="16">
        <f t="shared" si="0"/>
        <v>3.3076923076923075</v>
      </c>
      <c r="R19" s="8">
        <f t="shared" si="1"/>
        <v>0</v>
      </c>
      <c r="S19" s="8">
        <f t="shared" si="2"/>
        <v>2</v>
      </c>
      <c r="T19" s="8">
        <f t="shared" si="3"/>
        <v>0</v>
      </c>
      <c r="U19" s="8">
        <f t="shared" si="4"/>
        <v>11</v>
      </c>
      <c r="V19" s="8">
        <f t="shared" si="5"/>
        <v>0</v>
      </c>
      <c r="W19" s="8">
        <f t="shared" si="6"/>
        <v>0</v>
      </c>
    </row>
    <row r="20" spans="1:23" ht="15">
      <c r="A20" s="4" t="s">
        <v>62</v>
      </c>
      <c r="B20" s="5" t="s">
        <v>63</v>
      </c>
      <c r="C20" s="6" t="s">
        <v>33</v>
      </c>
      <c r="D20" s="7">
        <v>3</v>
      </c>
      <c r="E20" s="7">
        <v>3</v>
      </c>
      <c r="F20" s="7">
        <v>3</v>
      </c>
      <c r="G20" s="7">
        <v>3</v>
      </c>
      <c r="H20" s="7">
        <v>2</v>
      </c>
      <c r="I20" s="7">
        <v>2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4</v>
      </c>
      <c r="P20" s="7">
        <v>4</v>
      </c>
      <c r="Q20" s="16">
        <f t="shared" si="0"/>
        <v>3</v>
      </c>
      <c r="R20" s="8">
        <f t="shared" si="1"/>
        <v>0</v>
      </c>
      <c r="S20" s="8">
        <f t="shared" si="2"/>
        <v>0</v>
      </c>
      <c r="T20" s="8">
        <f t="shared" si="3"/>
        <v>2</v>
      </c>
      <c r="U20" s="8">
        <f t="shared" si="4"/>
        <v>9</v>
      </c>
      <c r="V20" s="8">
        <f t="shared" si="5"/>
        <v>2</v>
      </c>
      <c r="W20" s="8">
        <f t="shared" si="6"/>
        <v>0</v>
      </c>
    </row>
    <row r="21" spans="1:23" ht="15">
      <c r="A21" s="4" t="s">
        <v>64</v>
      </c>
      <c r="B21" s="5" t="s">
        <v>65</v>
      </c>
      <c r="C21" s="6" t="s">
        <v>36</v>
      </c>
      <c r="D21" s="7">
        <v>5</v>
      </c>
      <c r="E21" s="7">
        <v>3</v>
      </c>
      <c r="F21" s="7">
        <v>4</v>
      </c>
      <c r="G21" s="7">
        <v>4</v>
      </c>
      <c r="H21" s="7">
        <v>4</v>
      </c>
      <c r="I21" s="7">
        <v>3</v>
      </c>
      <c r="J21" s="7">
        <v>3</v>
      </c>
      <c r="K21" s="7">
        <v>4</v>
      </c>
      <c r="L21" s="7">
        <v>5</v>
      </c>
      <c r="M21" s="7">
        <v>4</v>
      </c>
      <c r="N21" s="7">
        <v>5</v>
      </c>
      <c r="O21" s="7">
        <v>4</v>
      </c>
      <c r="P21" s="7">
        <v>5</v>
      </c>
      <c r="Q21" s="16">
        <f t="shared" si="0"/>
        <v>4.076923076923077</v>
      </c>
      <c r="R21" s="8">
        <f t="shared" si="1"/>
        <v>0</v>
      </c>
      <c r="S21" s="8">
        <f t="shared" si="2"/>
        <v>4</v>
      </c>
      <c r="T21" s="8">
        <f t="shared" si="3"/>
        <v>6</v>
      </c>
      <c r="U21" s="8">
        <f t="shared" si="4"/>
        <v>3</v>
      </c>
      <c r="V21" s="8">
        <f t="shared" si="5"/>
        <v>0</v>
      </c>
      <c r="W21" s="8">
        <f t="shared" si="6"/>
        <v>0</v>
      </c>
    </row>
    <row r="22" spans="1:23" ht="15">
      <c r="A22" s="4" t="s">
        <v>66</v>
      </c>
      <c r="B22" s="5" t="s">
        <v>67</v>
      </c>
      <c r="C22" s="6" t="s">
        <v>53</v>
      </c>
      <c r="D22" s="7">
        <v>4</v>
      </c>
      <c r="E22" s="7">
        <v>4</v>
      </c>
      <c r="F22" s="7">
        <v>3</v>
      </c>
      <c r="G22" s="7">
        <v>4</v>
      </c>
      <c r="H22" s="7">
        <v>3</v>
      </c>
      <c r="I22" s="7">
        <v>4</v>
      </c>
      <c r="J22" s="7">
        <v>3</v>
      </c>
      <c r="K22" s="7">
        <v>5</v>
      </c>
      <c r="L22" s="7">
        <v>4</v>
      </c>
      <c r="M22" s="7">
        <v>4</v>
      </c>
      <c r="N22" s="7">
        <v>4</v>
      </c>
      <c r="O22" s="7">
        <v>6</v>
      </c>
      <c r="P22" s="7">
        <v>5</v>
      </c>
      <c r="Q22" s="16">
        <f t="shared" si="0"/>
        <v>4.076923076923077</v>
      </c>
      <c r="R22" s="8">
        <f t="shared" si="1"/>
        <v>1</v>
      </c>
      <c r="S22" s="8">
        <f t="shared" si="2"/>
        <v>2</v>
      </c>
      <c r="T22" s="8">
        <f t="shared" si="3"/>
        <v>7</v>
      </c>
      <c r="U22" s="8">
        <f t="shared" si="4"/>
        <v>3</v>
      </c>
      <c r="V22" s="8">
        <f t="shared" si="5"/>
        <v>0</v>
      </c>
      <c r="W22" s="8">
        <f t="shared" si="6"/>
        <v>0</v>
      </c>
    </row>
    <row r="23" spans="1:23" ht="15">
      <c r="A23" s="4" t="s">
        <v>68</v>
      </c>
      <c r="B23" s="5" t="s">
        <v>69</v>
      </c>
      <c r="C23" s="6" t="s">
        <v>53</v>
      </c>
      <c r="D23" s="7">
        <v>4</v>
      </c>
      <c r="E23" s="7">
        <v>2</v>
      </c>
      <c r="F23" s="7">
        <v>3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3</v>
      </c>
      <c r="N23" s="7">
        <v>5</v>
      </c>
      <c r="O23" s="7">
        <v>4</v>
      </c>
      <c r="P23" s="7">
        <v>5</v>
      </c>
      <c r="Q23" s="16">
        <f t="shared" si="0"/>
        <v>2.923076923076923</v>
      </c>
      <c r="R23" s="8">
        <f t="shared" si="1"/>
        <v>0</v>
      </c>
      <c r="S23" s="8">
        <f t="shared" si="2"/>
        <v>2</v>
      </c>
      <c r="T23" s="8">
        <f t="shared" si="3"/>
        <v>2</v>
      </c>
      <c r="U23" s="8">
        <f t="shared" si="4"/>
        <v>2</v>
      </c>
      <c r="V23" s="8">
        <f t="shared" si="5"/>
        <v>7</v>
      </c>
      <c r="W23" s="8">
        <f t="shared" si="6"/>
        <v>0</v>
      </c>
    </row>
    <row r="24" spans="1:23" ht="15">
      <c r="A24" s="4" t="s">
        <v>70</v>
      </c>
      <c r="B24" s="5" t="s">
        <v>71</v>
      </c>
      <c r="C24" s="6" t="s">
        <v>30</v>
      </c>
      <c r="D24" s="7">
        <v>6</v>
      </c>
      <c r="E24" s="7">
        <v>5</v>
      </c>
      <c r="F24" s="7">
        <v>5</v>
      </c>
      <c r="G24" s="7">
        <v>5</v>
      </c>
      <c r="H24" s="7">
        <v>5</v>
      </c>
      <c r="I24" s="7">
        <v>5</v>
      </c>
      <c r="J24" s="7">
        <v>5</v>
      </c>
      <c r="K24" s="7">
        <v>5</v>
      </c>
      <c r="L24" s="7">
        <v>4</v>
      </c>
      <c r="M24" s="7">
        <v>5</v>
      </c>
      <c r="N24" s="7">
        <v>6</v>
      </c>
      <c r="O24" s="7">
        <v>5</v>
      </c>
      <c r="P24" s="7">
        <v>6</v>
      </c>
      <c r="Q24" s="16">
        <f t="shared" si="0"/>
        <v>5.153846153846154</v>
      </c>
      <c r="R24" s="8">
        <f t="shared" si="1"/>
        <v>3</v>
      </c>
      <c r="S24" s="8">
        <f t="shared" si="2"/>
        <v>9</v>
      </c>
      <c r="T24" s="8">
        <f t="shared" si="3"/>
        <v>1</v>
      </c>
      <c r="U24" s="8">
        <f t="shared" si="4"/>
        <v>0</v>
      </c>
      <c r="V24" s="8">
        <f t="shared" si="5"/>
        <v>0</v>
      </c>
      <c r="W24" s="8">
        <f t="shared" si="6"/>
        <v>0</v>
      </c>
    </row>
    <row r="25" spans="1:23" ht="15">
      <c r="A25" s="4" t="s">
        <v>72</v>
      </c>
      <c r="B25" s="5" t="s">
        <v>73</v>
      </c>
      <c r="C25" s="6" t="s">
        <v>30</v>
      </c>
      <c r="D25" s="7">
        <v>6</v>
      </c>
      <c r="E25" s="7">
        <v>5</v>
      </c>
      <c r="F25" s="7">
        <v>5</v>
      </c>
      <c r="G25" s="7">
        <v>5</v>
      </c>
      <c r="H25" s="7">
        <v>5</v>
      </c>
      <c r="I25" s="7">
        <v>4</v>
      </c>
      <c r="J25" s="7">
        <v>4</v>
      </c>
      <c r="K25" s="7">
        <v>6</v>
      </c>
      <c r="L25" s="7">
        <v>6</v>
      </c>
      <c r="M25" s="7">
        <v>5</v>
      </c>
      <c r="N25" s="7">
        <v>6</v>
      </c>
      <c r="O25" s="7">
        <v>6</v>
      </c>
      <c r="P25" s="7">
        <v>6</v>
      </c>
      <c r="Q25" s="16">
        <f>AVERAGE(D25:P25)</f>
        <v>5.3076923076923075</v>
      </c>
      <c r="R25" s="8">
        <f t="shared" si="1"/>
        <v>6</v>
      </c>
      <c r="S25" s="8">
        <f t="shared" si="2"/>
        <v>5</v>
      </c>
      <c r="T25" s="8">
        <f t="shared" si="3"/>
        <v>2</v>
      </c>
      <c r="U25" s="8">
        <f t="shared" si="4"/>
        <v>0</v>
      </c>
      <c r="V25" s="8">
        <f t="shared" si="5"/>
        <v>0</v>
      </c>
      <c r="W25" s="8">
        <f t="shared" si="6"/>
        <v>0</v>
      </c>
    </row>
    <row r="26" spans="1:23" ht="15">
      <c r="A26" s="4" t="s">
        <v>74</v>
      </c>
      <c r="B26" s="5" t="s">
        <v>75</v>
      </c>
      <c r="C26" s="6" t="s">
        <v>30</v>
      </c>
      <c r="D26" s="7">
        <v>5</v>
      </c>
      <c r="E26" s="7">
        <v>5</v>
      </c>
      <c r="F26" s="7">
        <v>5</v>
      </c>
      <c r="G26" s="7">
        <v>5</v>
      </c>
      <c r="H26" s="7">
        <v>5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6</v>
      </c>
      <c r="O26" s="7">
        <v>5</v>
      </c>
      <c r="P26" s="7">
        <v>6</v>
      </c>
      <c r="Q26" s="16">
        <f t="shared" si="0"/>
        <v>4.769230769230769</v>
      </c>
      <c r="R26" s="8">
        <f t="shared" si="1"/>
        <v>2</v>
      </c>
      <c r="S26" s="8">
        <f t="shared" si="2"/>
        <v>6</v>
      </c>
      <c r="T26" s="8">
        <f t="shared" si="3"/>
        <v>5</v>
      </c>
      <c r="U26" s="8">
        <f t="shared" si="4"/>
        <v>0</v>
      </c>
      <c r="V26" s="8">
        <f t="shared" si="5"/>
        <v>0</v>
      </c>
      <c r="W26" s="8">
        <f t="shared" si="6"/>
        <v>0</v>
      </c>
    </row>
    <row r="27" spans="1:23" ht="15">
      <c r="A27" s="4" t="s">
        <v>76</v>
      </c>
      <c r="B27" s="5" t="s">
        <v>77</v>
      </c>
      <c r="C27" s="6" t="s">
        <v>53</v>
      </c>
      <c r="D27" s="7">
        <v>4</v>
      </c>
      <c r="E27" s="7">
        <v>3</v>
      </c>
      <c r="F27" s="7">
        <v>2</v>
      </c>
      <c r="G27" s="7">
        <v>3</v>
      </c>
      <c r="H27" s="7">
        <v>3</v>
      </c>
      <c r="I27" s="7">
        <v>2</v>
      </c>
      <c r="J27" s="7">
        <v>3</v>
      </c>
      <c r="K27" s="7">
        <v>3</v>
      </c>
      <c r="L27" s="7">
        <v>3</v>
      </c>
      <c r="M27" s="7">
        <v>2</v>
      </c>
      <c r="N27" s="7">
        <v>4</v>
      </c>
      <c r="O27" s="7">
        <v>5</v>
      </c>
      <c r="P27" s="7">
        <v>6</v>
      </c>
      <c r="Q27" s="16">
        <f>AVERAGE(D27:P27)</f>
        <v>3.3076923076923075</v>
      </c>
      <c r="R27" s="8">
        <f>COUNTIF(D27:P27,6)</f>
        <v>1</v>
      </c>
      <c r="S27" s="8">
        <f>COUNTIF(D27:P27,5)</f>
        <v>1</v>
      </c>
      <c r="T27" s="8">
        <f>COUNTIF(D27:P27,4)</f>
        <v>2</v>
      </c>
      <c r="U27" s="8">
        <f>COUNTIF(D27:P27,3)</f>
        <v>6</v>
      </c>
      <c r="V27" s="8">
        <f>COUNTIF(D27:P27,2)</f>
        <v>3</v>
      </c>
      <c r="W27" s="8">
        <f>COUNTIF(D27:P27,1)</f>
        <v>0</v>
      </c>
    </row>
    <row r="28" spans="1:23" ht="15">
      <c r="A28" s="4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8">
        <f aca="true" t="shared" si="7" ref="R28:W28">SUM(R4:R27)</f>
        <v>46</v>
      </c>
      <c r="S28" s="18">
        <f t="shared" si="7"/>
        <v>80</v>
      </c>
      <c r="T28" s="18">
        <f t="shared" si="7"/>
        <v>73</v>
      </c>
      <c r="U28" s="18">
        <f t="shared" si="7"/>
        <v>77</v>
      </c>
      <c r="V28" s="18">
        <f t="shared" si="7"/>
        <v>35</v>
      </c>
      <c r="W28" s="18">
        <f t="shared" si="7"/>
        <v>0</v>
      </c>
    </row>
    <row r="29" spans="1:23" ht="15">
      <c r="A29" s="8"/>
      <c r="B29" s="8"/>
      <c r="C29" s="8" t="s">
        <v>78</v>
      </c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/>
      <c r="U29" s="16">
        <f>AVERAGE(Q4:Q27)</f>
        <v>4.0844017094017095</v>
      </c>
      <c r="V29" s="10"/>
      <c r="W29" s="10"/>
    </row>
    <row r="30" spans="1:23" ht="15">
      <c r="A30" s="12" t="s">
        <v>79</v>
      </c>
      <c r="B30" s="20" t="s">
        <v>80</v>
      </c>
      <c r="C30" s="19" t="s">
        <v>81</v>
      </c>
      <c r="D30" s="17">
        <f aca="true" t="shared" si="8" ref="D30:P30">AVERAGE(D4:D27)</f>
        <v>4.608695652173913</v>
      </c>
      <c r="E30" s="17">
        <f t="shared" si="8"/>
        <v>3.75</v>
      </c>
      <c r="F30" s="17">
        <f t="shared" si="8"/>
        <v>3.9166666666666665</v>
      </c>
      <c r="G30" s="17">
        <f t="shared" si="8"/>
        <v>3.7916666666666665</v>
      </c>
      <c r="H30" s="17">
        <f t="shared" si="8"/>
        <v>3.7083333333333335</v>
      </c>
      <c r="I30" s="17">
        <f t="shared" si="8"/>
        <v>3.2916666666666665</v>
      </c>
      <c r="J30" s="17">
        <f t="shared" si="8"/>
        <v>3.5</v>
      </c>
      <c r="K30" s="17">
        <f t="shared" si="8"/>
        <v>3.8333333333333335</v>
      </c>
      <c r="L30" s="17">
        <f t="shared" si="8"/>
        <v>3.75</v>
      </c>
      <c r="M30" s="17">
        <f t="shared" si="8"/>
        <v>3.7083333333333335</v>
      </c>
      <c r="N30" s="17">
        <f t="shared" si="8"/>
        <v>4.875</v>
      </c>
      <c r="O30" s="17">
        <f t="shared" si="8"/>
        <v>4.875</v>
      </c>
      <c r="P30" s="17">
        <f t="shared" si="8"/>
        <v>5.458333333333333</v>
      </c>
      <c r="Q30" s="13"/>
      <c r="R30" s="14"/>
      <c r="S30" s="14"/>
      <c r="T30" s="14"/>
      <c r="U30" s="14"/>
      <c r="V30" s="14"/>
      <c r="W30" s="14"/>
    </row>
    <row r="31" spans="1:23" ht="15">
      <c r="A31" s="15">
        <f>COUNTIF(C4:C27,"wzorowe")</f>
        <v>6</v>
      </c>
      <c r="B31" s="8" t="s">
        <v>30</v>
      </c>
      <c r="C31" s="8" t="s">
        <v>82</v>
      </c>
      <c r="D31" s="39">
        <f aca="true" t="shared" si="9" ref="D31:P31">COUNTIF(D4:D27,6)</f>
        <v>6</v>
      </c>
      <c r="E31" s="39">
        <f t="shared" si="9"/>
        <v>1</v>
      </c>
      <c r="F31" s="39">
        <f t="shared" si="9"/>
        <v>2</v>
      </c>
      <c r="G31" s="39">
        <f t="shared" si="9"/>
        <v>2</v>
      </c>
      <c r="H31" s="39">
        <f t="shared" si="9"/>
        <v>1</v>
      </c>
      <c r="I31" s="39">
        <f t="shared" si="9"/>
        <v>0</v>
      </c>
      <c r="J31" s="39">
        <f t="shared" si="9"/>
        <v>0</v>
      </c>
      <c r="K31" s="39">
        <f t="shared" si="9"/>
        <v>2</v>
      </c>
      <c r="L31" s="39">
        <f t="shared" si="9"/>
        <v>2</v>
      </c>
      <c r="M31" s="39">
        <f t="shared" si="9"/>
        <v>2</v>
      </c>
      <c r="N31" s="39">
        <f t="shared" si="9"/>
        <v>9</v>
      </c>
      <c r="O31" s="39">
        <f t="shared" si="9"/>
        <v>6</v>
      </c>
      <c r="P31" s="39">
        <f t="shared" si="9"/>
        <v>13</v>
      </c>
      <c r="Q31" s="8"/>
      <c r="R31" s="8"/>
      <c r="S31" s="8"/>
      <c r="T31" s="8"/>
      <c r="U31" s="4"/>
      <c r="V31" s="10"/>
      <c r="W31" s="10"/>
    </row>
    <row r="32" spans="1:23" ht="15">
      <c r="A32" s="15">
        <f>COUNTIF(C4:C27,"bardzo dobre")</f>
        <v>6</v>
      </c>
      <c r="B32" s="8" t="s">
        <v>36</v>
      </c>
      <c r="C32" s="8" t="s">
        <v>83</v>
      </c>
      <c r="D32" s="39">
        <f aca="true" t="shared" si="10" ref="D32:P32">COUNTIF(D4:D27,5)</f>
        <v>7</v>
      </c>
      <c r="E32" s="39">
        <f t="shared" si="10"/>
        <v>6</v>
      </c>
      <c r="F32" s="39">
        <f t="shared" si="10"/>
        <v>6</v>
      </c>
      <c r="G32" s="39">
        <f t="shared" si="10"/>
        <v>6</v>
      </c>
      <c r="H32" s="39">
        <f t="shared" si="10"/>
        <v>5</v>
      </c>
      <c r="I32" s="39">
        <f t="shared" si="10"/>
        <v>5</v>
      </c>
      <c r="J32" s="39">
        <f t="shared" si="10"/>
        <v>5</v>
      </c>
      <c r="K32" s="39">
        <f t="shared" si="10"/>
        <v>5</v>
      </c>
      <c r="L32" s="39">
        <f t="shared" si="10"/>
        <v>4</v>
      </c>
      <c r="M32" s="39">
        <f t="shared" si="10"/>
        <v>4</v>
      </c>
      <c r="N32" s="39">
        <f t="shared" si="10"/>
        <v>7</v>
      </c>
      <c r="O32" s="39">
        <f t="shared" si="10"/>
        <v>11</v>
      </c>
      <c r="P32" s="39">
        <f t="shared" si="10"/>
        <v>9</v>
      </c>
      <c r="Q32" s="8"/>
      <c r="R32" s="8"/>
      <c r="S32" s="8"/>
      <c r="T32" s="8"/>
      <c r="U32" s="4"/>
      <c r="V32" s="10"/>
      <c r="W32" s="10"/>
    </row>
    <row r="33" spans="1:23" ht="15">
      <c r="A33" s="15">
        <f>COUNTIF(C4:C27,"dobre")</f>
        <v>4</v>
      </c>
      <c r="B33" s="8" t="s">
        <v>27</v>
      </c>
      <c r="C33" s="8" t="s">
        <v>84</v>
      </c>
      <c r="D33" s="39">
        <f aca="true" t="shared" si="11" ref="D33:P33">COUNTIF(D4:D27,4)</f>
        <v>6</v>
      </c>
      <c r="E33" s="39">
        <f t="shared" si="11"/>
        <v>6</v>
      </c>
      <c r="F33" s="39">
        <f t="shared" si="11"/>
        <v>7</v>
      </c>
      <c r="G33" s="39">
        <f t="shared" si="11"/>
        <v>4</v>
      </c>
      <c r="H33" s="39">
        <f t="shared" si="11"/>
        <v>8</v>
      </c>
      <c r="I33" s="39">
        <f t="shared" si="11"/>
        <v>6</v>
      </c>
      <c r="J33" s="39">
        <f t="shared" si="11"/>
        <v>4</v>
      </c>
      <c r="K33" s="39">
        <f t="shared" si="11"/>
        <v>7</v>
      </c>
      <c r="L33" s="39">
        <f t="shared" si="11"/>
        <v>7</v>
      </c>
      <c r="M33" s="39">
        <f t="shared" si="11"/>
        <v>7</v>
      </c>
      <c r="N33" s="39">
        <f t="shared" si="11"/>
        <v>4</v>
      </c>
      <c r="O33" s="39">
        <f t="shared" si="11"/>
        <v>5</v>
      </c>
      <c r="P33" s="39">
        <f t="shared" si="11"/>
        <v>2</v>
      </c>
      <c r="Q33" s="8"/>
      <c r="R33" s="8"/>
      <c r="S33" s="8"/>
      <c r="T33" s="8"/>
      <c r="U33" s="4"/>
      <c r="V33" s="10"/>
      <c r="W33" s="10"/>
    </row>
    <row r="34" spans="1:23" ht="15">
      <c r="A34" s="15">
        <f>COUNTIF(C4:C27,"poprawne")</f>
        <v>4</v>
      </c>
      <c r="B34" s="8" t="s">
        <v>53</v>
      </c>
      <c r="C34" s="8" t="s">
        <v>85</v>
      </c>
      <c r="D34" s="39">
        <f aca="true" t="shared" si="12" ref="D34:P34">COUNTIF(D4:D27,3)</f>
        <v>3</v>
      </c>
      <c r="E34" s="39">
        <f t="shared" si="12"/>
        <v>8</v>
      </c>
      <c r="F34" s="39">
        <f t="shared" si="12"/>
        <v>6</v>
      </c>
      <c r="G34" s="39">
        <f t="shared" si="12"/>
        <v>9</v>
      </c>
      <c r="H34" s="39">
        <f t="shared" si="12"/>
        <v>6</v>
      </c>
      <c r="I34" s="39">
        <f t="shared" si="12"/>
        <v>4</v>
      </c>
      <c r="J34" s="39">
        <f t="shared" si="12"/>
        <v>13</v>
      </c>
      <c r="K34" s="39">
        <f t="shared" si="12"/>
        <v>7</v>
      </c>
      <c r="L34" s="39">
        <f t="shared" si="12"/>
        <v>8</v>
      </c>
      <c r="M34" s="39">
        <f t="shared" si="12"/>
        <v>7</v>
      </c>
      <c r="N34" s="39">
        <f t="shared" si="12"/>
        <v>4</v>
      </c>
      <c r="O34" s="39">
        <f t="shared" si="12"/>
        <v>2</v>
      </c>
      <c r="P34" s="39">
        <f t="shared" si="12"/>
        <v>0</v>
      </c>
      <c r="Q34" s="8"/>
      <c r="R34" s="8"/>
      <c r="S34" s="8"/>
      <c r="T34" s="8"/>
      <c r="U34" s="4"/>
      <c r="V34" s="10"/>
      <c r="W34" s="10"/>
    </row>
    <row r="35" spans="1:23" ht="14.25">
      <c r="A35" s="15">
        <f>COUNTIF(C4:C27,"nieodpowiednie")</f>
        <v>4</v>
      </c>
      <c r="B35" s="8" t="s">
        <v>33</v>
      </c>
      <c r="C35" s="8" t="s">
        <v>86</v>
      </c>
      <c r="D35" s="39">
        <f>COUNTIF(D4:D27,2)</f>
        <v>1</v>
      </c>
      <c r="E35" s="39">
        <f>COUNTIF(E4:E27,2)</f>
        <v>3</v>
      </c>
      <c r="F35" s="39">
        <f aca="true" t="shared" si="13" ref="F35:P35">COUNTIF(F4:F27,2)</f>
        <v>3</v>
      </c>
      <c r="G35" s="39">
        <f t="shared" si="13"/>
        <v>3</v>
      </c>
      <c r="H35" s="39">
        <f t="shared" si="13"/>
        <v>4</v>
      </c>
      <c r="I35" s="39">
        <f t="shared" si="13"/>
        <v>9</v>
      </c>
      <c r="J35" s="39">
        <f t="shared" si="13"/>
        <v>2</v>
      </c>
      <c r="K35" s="39">
        <f t="shared" si="13"/>
        <v>3</v>
      </c>
      <c r="L35" s="39">
        <f t="shared" si="13"/>
        <v>3</v>
      </c>
      <c r="M35" s="39">
        <f t="shared" si="13"/>
        <v>4</v>
      </c>
      <c r="N35" s="39">
        <f t="shared" si="13"/>
        <v>0</v>
      </c>
      <c r="O35" s="39">
        <f t="shared" si="13"/>
        <v>0</v>
      </c>
      <c r="P35" s="39">
        <f t="shared" si="13"/>
        <v>0</v>
      </c>
      <c r="Q35" s="8"/>
      <c r="R35" s="8"/>
      <c r="S35" s="8"/>
      <c r="T35" s="8"/>
      <c r="U35" s="4"/>
      <c r="V35" s="10"/>
      <c r="W35" s="10"/>
    </row>
    <row r="36" spans="1:23" ht="14.25">
      <c r="A36" s="15">
        <f>COUNTIF(D4:D27,"naganne")</f>
        <v>0</v>
      </c>
      <c r="B36" s="8" t="s">
        <v>87</v>
      </c>
      <c r="C36" s="8" t="s">
        <v>88</v>
      </c>
      <c r="D36" s="39">
        <f aca="true" t="shared" si="14" ref="D36:P36">COUNTIF(D4:D27,1)</f>
        <v>0</v>
      </c>
      <c r="E36" s="39">
        <f t="shared" si="14"/>
        <v>0</v>
      </c>
      <c r="F36" s="39">
        <f t="shared" si="14"/>
        <v>0</v>
      </c>
      <c r="G36" s="39">
        <f t="shared" si="14"/>
        <v>0</v>
      </c>
      <c r="H36" s="39">
        <f t="shared" si="14"/>
        <v>0</v>
      </c>
      <c r="I36" s="39">
        <f t="shared" si="14"/>
        <v>0</v>
      </c>
      <c r="J36" s="39">
        <f t="shared" si="14"/>
        <v>0</v>
      </c>
      <c r="K36" s="39">
        <f t="shared" si="14"/>
        <v>0</v>
      </c>
      <c r="L36" s="39">
        <f t="shared" si="14"/>
        <v>0</v>
      </c>
      <c r="M36" s="39">
        <f t="shared" si="14"/>
        <v>0</v>
      </c>
      <c r="N36" s="39">
        <f t="shared" si="14"/>
        <v>0</v>
      </c>
      <c r="O36" s="39">
        <f t="shared" si="14"/>
        <v>0</v>
      </c>
      <c r="P36" s="39">
        <f t="shared" si="14"/>
        <v>0</v>
      </c>
      <c r="Q36" s="8"/>
      <c r="R36" s="8"/>
      <c r="S36" s="8"/>
      <c r="T36" s="8"/>
      <c r="U36" s="4"/>
      <c r="V36" s="10"/>
      <c r="W36" s="10"/>
    </row>
  </sheetData>
  <sheetProtection/>
  <mergeCells count="4">
    <mergeCell ref="A1:X1"/>
    <mergeCell ref="A2:C2"/>
    <mergeCell ref="D2:X2"/>
    <mergeCell ref="D29:T29"/>
  </mergeCells>
  <conditionalFormatting sqref="B4:B27">
    <cfRule type="iconSet" priority="2" dxfId="1">
      <iconSet iconSet="3Arrows">
        <cfvo type="percent" val="0"/>
        <cfvo type="percent" val="33"/>
        <cfvo type="percent" val="67"/>
      </iconSet>
    </cfRule>
  </conditionalFormatting>
  <conditionalFormatting sqref="B4">
    <cfRule type="iconSet" priority="1" dxfId="1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TG</cp:lastModifiedBy>
  <dcterms:created xsi:type="dcterms:W3CDTF">2021-11-02T18:23:00Z</dcterms:created>
  <dcterms:modified xsi:type="dcterms:W3CDTF">2024-04-08T19:06:03Z</dcterms:modified>
  <cp:category/>
  <cp:version/>
  <cp:contentType/>
  <cp:contentStatus/>
</cp:coreProperties>
</file>